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Cuota fija" sheetId="2" state="visible" r:id="rId2"/>
    <sheet name="Capital fij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Concepto</t>
        </is>
      </c>
      <c r="B1" s="1" t="inlineStr">
        <is>
          <t>Valor</t>
        </is>
      </c>
      <c r="C1" s="1" t="inlineStr">
        <is>
          <t>Notas</t>
        </is>
      </c>
    </row>
    <row r="2">
      <c r="A2" t="inlineStr">
        <is>
          <t>Importe del préstamo</t>
        </is>
      </c>
      <c r="B2" t="n">
        <v>20000</v>
      </c>
      <c r="C2" t="inlineStr">
        <is>
          <t>Ejemplo; cámbialo por tu importe</t>
        </is>
      </c>
    </row>
    <row r="3">
      <c r="A3" t="inlineStr">
        <is>
          <t>Interés nominal anual (%)</t>
        </is>
      </c>
      <c r="B3" t="n">
        <v>6</v>
      </c>
      <c r="C3" t="inlineStr">
        <is>
          <t>Escribe 6 para un 6 %. Es un ejemplo, no un tipo vigente</t>
        </is>
      </c>
    </row>
    <row r="4">
      <c r="A4" t="inlineStr">
        <is>
          <t>Plazo en meses</t>
        </is>
      </c>
      <c r="B4" t="n">
        <v>36</v>
      </c>
      <c r="C4" t="inlineStr">
        <is>
          <t>De 1 a 36</t>
        </is>
      </c>
    </row>
    <row r="5">
      <c r="A5" t="inlineStr">
        <is>
          <t>Cuota mensual (cuota fija)</t>
        </is>
      </c>
      <c r="B5">
        <f>IF(B3=0,B2/B4,PMT(B3/1200,B4,-B2))</f>
        <v/>
      </c>
      <c r="C5" t="inlineStr">
        <is>
          <t>Sistema francés</t>
        </is>
      </c>
    </row>
    <row r="6">
      <c r="A6" t="inlineStr">
        <is>
          <t>Intereses totales (cuota fija, con abonos extra)</t>
        </is>
      </c>
      <c r="B6">
        <f>SUM('Cuota fija'!C2:C37)</f>
        <v/>
      </c>
      <c r="C6" t="inlineStr">
        <is>
          <t>Incluye el efecto de los abonos extra</t>
        </is>
      </c>
    </row>
    <row r="7">
      <c r="A7" t="inlineStr">
        <is>
          <t>Abonos extra registrados</t>
        </is>
      </c>
      <c r="B7">
        <f>SUM('Cuota fija'!E2:E37)</f>
        <v/>
      </c>
      <c r="C7" t="inlineStr">
        <is>
          <t>Suma de la columna Abono extra</t>
        </is>
      </c>
    </row>
    <row r="8">
      <c r="A8" t="inlineStr">
        <is>
          <t>Meses hasta liquidar (cuota fija)</t>
        </is>
      </c>
      <c r="B8">
        <f>COUNTIF('Cuota fija'!F2:F37,"&gt;0.005")+1</f>
        <v/>
      </c>
      <c r="C8" t="inlineStr">
        <is>
          <t>Menos que el plazo si hay abonos extra</t>
        </is>
      </c>
    </row>
    <row r="9">
      <c r="A9" t="inlineStr">
        <is>
          <t>Coste total (capital + intereses, cuota fija)</t>
        </is>
      </c>
      <c r="B9">
        <f>B2+B6</f>
        <v/>
      </c>
      <c r="C9" t="inlineStr">
        <is>
          <t>Sin comisiones ni seguros</t>
        </is>
      </c>
    </row>
    <row r="10">
      <c r="A10" t="inlineStr">
        <is>
          <t>Primera cuota (capital fijo)</t>
        </is>
      </c>
      <c r="B10">
        <f>'Capital fijo'!B2</f>
        <v/>
      </c>
      <c r="C10" t="inlineStr">
        <is>
          <t>Sistema alemán</t>
        </is>
      </c>
    </row>
    <row r="11">
      <c r="A11" t="inlineStr">
        <is>
          <t>Última cuota (capital fijo)</t>
        </is>
      </c>
      <c r="B11">
        <f>INDEX('Capital fijo'!B2:B37,B4)</f>
        <v/>
      </c>
      <c r="C11" t="inlineStr">
        <is>
          <t>Sistema alemán</t>
        </is>
      </c>
    </row>
    <row r="12">
      <c r="A12" t="inlineStr">
        <is>
          <t>Intereses totales (capital fijo)</t>
        </is>
      </c>
      <c r="B12">
        <f>SUM('Capital fijo'!C2:C37)</f>
        <v/>
      </c>
      <c r="C12" t="inlineStr">
        <is>
          <t>Sistema alemán</t>
        </is>
      </c>
    </row>
    <row r="13">
      <c r="A13" t="inlineStr">
        <is>
          <t>Diferencia de intereses (cuota fija - capital fijo)</t>
        </is>
      </c>
      <c r="B13">
        <f>B6-B12</f>
        <v/>
      </c>
      <c r="C13" t="inlineStr">
        <is>
          <t>Positivo: el capital fijo cuesta menos intereses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2" customWidth="1" min="4" max="4"/>
    <col width="15" customWidth="1" min="5" max="5"/>
    <col width="21" customWidth="1" min="6" max="6"/>
  </cols>
  <sheetData>
    <row r="1">
      <c r="A1" s="1" t="inlineStr">
        <is>
          <t>Mes</t>
        </is>
      </c>
      <c r="B1" s="1" t="inlineStr">
        <is>
          <t>Cuota</t>
        </is>
      </c>
      <c r="C1" s="1" t="inlineStr">
        <is>
          <t>Intereses</t>
        </is>
      </c>
      <c r="D1" s="1" t="inlineStr">
        <is>
          <t>Capital amortizado</t>
        </is>
      </c>
      <c r="E1" s="1" t="inlineStr">
        <is>
          <t>Abono extra</t>
        </is>
      </c>
      <c r="F1" s="1" t="inlineStr">
        <is>
          <t>Capital pendiente</t>
        </is>
      </c>
    </row>
    <row r="2">
      <c r="A2">
        <f>IF(ROW()-1&lt;=Datos!$B$4,ROW()-1,"")</f>
        <v/>
      </c>
      <c r="B2">
        <f>IF(A2="","",MIN(Datos!$B$5,Datos!$B$2+C2))</f>
        <v/>
      </c>
      <c r="C2">
        <f>IF(A2="","",Datos!$B$2*Datos!$B$3/1200)</f>
        <v/>
      </c>
      <c r="D2">
        <f>IF(A2="","",B2-C2)</f>
        <v/>
      </c>
      <c r="E2" t="n">
        <v>0</v>
      </c>
      <c r="F2">
        <f>IF(A2="","",MAX(0,Datos!$B$2-D2-E2))</f>
        <v/>
      </c>
    </row>
    <row r="3">
      <c r="A3">
        <f>IF(ROW()-1&lt;=Datos!$B$4,ROW()-1,"")</f>
        <v/>
      </c>
      <c r="B3">
        <f>IF(A3="","",MIN(Datos!$B$5,F2+C3))</f>
        <v/>
      </c>
      <c r="C3">
        <f>IF(A3="","",F2*Datos!$B$3/1200)</f>
        <v/>
      </c>
      <c r="D3">
        <f>IF(A3="","",B3-C3)</f>
        <v/>
      </c>
      <c r="E3" t="n">
        <v>0</v>
      </c>
      <c r="F3">
        <f>IF(A3="","",MAX(0,F2-D3-E3))</f>
        <v/>
      </c>
    </row>
    <row r="4">
      <c r="A4">
        <f>IF(ROW()-1&lt;=Datos!$B$4,ROW()-1,"")</f>
        <v/>
      </c>
      <c r="B4">
        <f>IF(A4="","",MIN(Datos!$B$5,F3+C4))</f>
        <v/>
      </c>
      <c r="C4">
        <f>IF(A4="","",F3*Datos!$B$3/1200)</f>
        <v/>
      </c>
      <c r="D4">
        <f>IF(A4="","",B4-C4)</f>
        <v/>
      </c>
      <c r="E4" t="n">
        <v>0</v>
      </c>
      <c r="F4">
        <f>IF(A4="","",MAX(0,F3-D4-E4))</f>
        <v/>
      </c>
    </row>
    <row r="5">
      <c r="A5">
        <f>IF(ROW()-1&lt;=Datos!$B$4,ROW()-1,"")</f>
        <v/>
      </c>
      <c r="B5">
        <f>IF(A5="","",MIN(Datos!$B$5,F4+C5))</f>
        <v/>
      </c>
      <c r="C5">
        <f>IF(A5="","",F4*Datos!$B$3/1200)</f>
        <v/>
      </c>
      <c r="D5">
        <f>IF(A5="","",B5-C5)</f>
        <v/>
      </c>
      <c r="E5" t="n">
        <v>0</v>
      </c>
      <c r="F5">
        <f>IF(A5="","",MAX(0,F4-D5-E5))</f>
        <v/>
      </c>
    </row>
    <row r="6">
      <c r="A6">
        <f>IF(ROW()-1&lt;=Datos!$B$4,ROW()-1,"")</f>
        <v/>
      </c>
      <c r="B6">
        <f>IF(A6="","",MIN(Datos!$B$5,F5+C6))</f>
        <v/>
      </c>
      <c r="C6">
        <f>IF(A6="","",F5*Datos!$B$3/1200)</f>
        <v/>
      </c>
      <c r="D6">
        <f>IF(A6="","",B6-C6)</f>
        <v/>
      </c>
      <c r="E6" t="n">
        <v>0</v>
      </c>
      <c r="F6">
        <f>IF(A6="","",MAX(0,F5-D6-E6))</f>
        <v/>
      </c>
    </row>
    <row r="7">
      <c r="A7">
        <f>IF(ROW()-1&lt;=Datos!$B$4,ROW()-1,"")</f>
        <v/>
      </c>
      <c r="B7">
        <f>IF(A7="","",MIN(Datos!$B$5,F6+C7))</f>
        <v/>
      </c>
      <c r="C7">
        <f>IF(A7="","",F6*Datos!$B$3/1200)</f>
        <v/>
      </c>
      <c r="D7">
        <f>IF(A7="","",B7-C7)</f>
        <v/>
      </c>
      <c r="E7" t="n">
        <v>0</v>
      </c>
      <c r="F7">
        <f>IF(A7="","",MAX(0,F6-D7-E7))</f>
        <v/>
      </c>
    </row>
    <row r="8">
      <c r="A8">
        <f>IF(ROW()-1&lt;=Datos!$B$4,ROW()-1,"")</f>
        <v/>
      </c>
      <c r="B8">
        <f>IF(A8="","",MIN(Datos!$B$5,F7+C8))</f>
        <v/>
      </c>
      <c r="C8">
        <f>IF(A8="","",F7*Datos!$B$3/1200)</f>
        <v/>
      </c>
      <c r="D8">
        <f>IF(A8="","",B8-C8)</f>
        <v/>
      </c>
      <c r="E8" t="n">
        <v>0</v>
      </c>
      <c r="F8">
        <f>IF(A8="","",MAX(0,F7-D8-E8))</f>
        <v/>
      </c>
    </row>
    <row r="9">
      <c r="A9">
        <f>IF(ROW()-1&lt;=Datos!$B$4,ROW()-1,"")</f>
        <v/>
      </c>
      <c r="B9">
        <f>IF(A9="","",MIN(Datos!$B$5,F8+C9))</f>
        <v/>
      </c>
      <c r="C9">
        <f>IF(A9="","",F8*Datos!$B$3/1200)</f>
        <v/>
      </c>
      <c r="D9">
        <f>IF(A9="","",B9-C9)</f>
        <v/>
      </c>
      <c r="E9" t="n">
        <v>0</v>
      </c>
      <c r="F9">
        <f>IF(A9="","",MAX(0,F8-D9-E9))</f>
        <v/>
      </c>
    </row>
    <row r="10">
      <c r="A10">
        <f>IF(ROW()-1&lt;=Datos!$B$4,ROW()-1,"")</f>
        <v/>
      </c>
      <c r="B10">
        <f>IF(A10="","",MIN(Datos!$B$5,F9+C10))</f>
        <v/>
      </c>
      <c r="C10">
        <f>IF(A10="","",F9*Datos!$B$3/1200)</f>
        <v/>
      </c>
      <c r="D10">
        <f>IF(A10="","",B10-C10)</f>
        <v/>
      </c>
      <c r="E10" t="n">
        <v>0</v>
      </c>
      <c r="F10">
        <f>IF(A10="","",MAX(0,F9-D10-E10))</f>
        <v/>
      </c>
    </row>
    <row r="11">
      <c r="A11">
        <f>IF(ROW()-1&lt;=Datos!$B$4,ROW()-1,"")</f>
        <v/>
      </c>
      <c r="B11">
        <f>IF(A11="","",MIN(Datos!$B$5,F10+C11))</f>
        <v/>
      </c>
      <c r="C11">
        <f>IF(A11="","",F10*Datos!$B$3/1200)</f>
        <v/>
      </c>
      <c r="D11">
        <f>IF(A11="","",B11-C11)</f>
        <v/>
      </c>
      <c r="E11" t="n">
        <v>0</v>
      </c>
      <c r="F11">
        <f>IF(A11="","",MAX(0,F10-D11-E11))</f>
        <v/>
      </c>
    </row>
    <row r="12">
      <c r="A12">
        <f>IF(ROW()-1&lt;=Datos!$B$4,ROW()-1,"")</f>
        <v/>
      </c>
      <c r="B12">
        <f>IF(A12="","",MIN(Datos!$B$5,F11+C12))</f>
        <v/>
      </c>
      <c r="C12">
        <f>IF(A12="","",F11*Datos!$B$3/1200)</f>
        <v/>
      </c>
      <c r="D12">
        <f>IF(A12="","",B12-C12)</f>
        <v/>
      </c>
      <c r="E12" t="n">
        <v>0</v>
      </c>
      <c r="F12">
        <f>IF(A12="","",MAX(0,F11-D12-E12))</f>
        <v/>
      </c>
    </row>
    <row r="13">
      <c r="A13">
        <f>IF(ROW()-1&lt;=Datos!$B$4,ROW()-1,"")</f>
        <v/>
      </c>
      <c r="B13">
        <f>IF(A13="","",MIN(Datos!$B$5,F12+C13))</f>
        <v/>
      </c>
      <c r="C13">
        <f>IF(A13="","",F12*Datos!$B$3/1200)</f>
        <v/>
      </c>
      <c r="D13">
        <f>IF(A13="","",B13-C13)</f>
        <v/>
      </c>
      <c r="E13" t="n">
        <v>2000</v>
      </c>
      <c r="F13">
        <f>IF(A13="","",MAX(0,F12-D13-E13))</f>
        <v/>
      </c>
    </row>
    <row r="14">
      <c r="A14">
        <f>IF(ROW()-1&lt;=Datos!$B$4,ROW()-1,"")</f>
        <v/>
      </c>
      <c r="B14">
        <f>IF(A14="","",MIN(Datos!$B$5,F13+C14))</f>
        <v/>
      </c>
      <c r="C14">
        <f>IF(A14="","",F13*Datos!$B$3/1200)</f>
        <v/>
      </c>
      <c r="D14">
        <f>IF(A14="","",B14-C14)</f>
        <v/>
      </c>
      <c r="E14" t="n">
        <v>0</v>
      </c>
      <c r="F14">
        <f>IF(A14="","",MAX(0,F13-D14-E14))</f>
        <v/>
      </c>
    </row>
    <row r="15">
      <c r="A15">
        <f>IF(ROW()-1&lt;=Datos!$B$4,ROW()-1,"")</f>
        <v/>
      </c>
      <c r="B15">
        <f>IF(A15="","",MIN(Datos!$B$5,F14+C15))</f>
        <v/>
      </c>
      <c r="C15">
        <f>IF(A15="","",F14*Datos!$B$3/1200)</f>
        <v/>
      </c>
      <c r="D15">
        <f>IF(A15="","",B15-C15)</f>
        <v/>
      </c>
      <c r="E15" t="n">
        <v>0</v>
      </c>
      <c r="F15">
        <f>IF(A15="","",MAX(0,F14-D15-E15))</f>
        <v/>
      </c>
    </row>
    <row r="16">
      <c r="A16">
        <f>IF(ROW()-1&lt;=Datos!$B$4,ROW()-1,"")</f>
        <v/>
      </c>
      <c r="B16">
        <f>IF(A16="","",MIN(Datos!$B$5,F15+C16))</f>
        <v/>
      </c>
      <c r="C16">
        <f>IF(A16="","",F15*Datos!$B$3/1200)</f>
        <v/>
      </c>
      <c r="D16">
        <f>IF(A16="","",B16-C16)</f>
        <v/>
      </c>
      <c r="E16" t="n">
        <v>0</v>
      </c>
      <c r="F16">
        <f>IF(A16="","",MAX(0,F15-D16-E16))</f>
        <v/>
      </c>
    </row>
    <row r="17">
      <c r="A17">
        <f>IF(ROW()-1&lt;=Datos!$B$4,ROW()-1,"")</f>
        <v/>
      </c>
      <c r="B17">
        <f>IF(A17="","",MIN(Datos!$B$5,F16+C17))</f>
        <v/>
      </c>
      <c r="C17">
        <f>IF(A17="","",F16*Datos!$B$3/1200)</f>
        <v/>
      </c>
      <c r="D17">
        <f>IF(A17="","",B17-C17)</f>
        <v/>
      </c>
      <c r="E17" t="n">
        <v>0</v>
      </c>
      <c r="F17">
        <f>IF(A17="","",MAX(0,F16-D17-E17))</f>
        <v/>
      </c>
    </row>
    <row r="18">
      <c r="A18">
        <f>IF(ROW()-1&lt;=Datos!$B$4,ROW()-1,"")</f>
        <v/>
      </c>
      <c r="B18">
        <f>IF(A18="","",MIN(Datos!$B$5,F17+C18))</f>
        <v/>
      </c>
      <c r="C18">
        <f>IF(A18="","",F17*Datos!$B$3/1200)</f>
        <v/>
      </c>
      <c r="D18">
        <f>IF(A18="","",B18-C18)</f>
        <v/>
      </c>
      <c r="E18" t="n">
        <v>0</v>
      </c>
      <c r="F18">
        <f>IF(A18="","",MAX(0,F17-D18-E18))</f>
        <v/>
      </c>
    </row>
    <row r="19">
      <c r="A19">
        <f>IF(ROW()-1&lt;=Datos!$B$4,ROW()-1,"")</f>
        <v/>
      </c>
      <c r="B19">
        <f>IF(A19="","",MIN(Datos!$B$5,F18+C19))</f>
        <v/>
      </c>
      <c r="C19">
        <f>IF(A19="","",F18*Datos!$B$3/1200)</f>
        <v/>
      </c>
      <c r="D19">
        <f>IF(A19="","",B19-C19)</f>
        <v/>
      </c>
      <c r="E19" t="n">
        <v>0</v>
      </c>
      <c r="F19">
        <f>IF(A19="","",MAX(0,F18-D19-E19))</f>
        <v/>
      </c>
    </row>
    <row r="20">
      <c r="A20">
        <f>IF(ROW()-1&lt;=Datos!$B$4,ROW()-1,"")</f>
        <v/>
      </c>
      <c r="B20">
        <f>IF(A20="","",MIN(Datos!$B$5,F19+C20))</f>
        <v/>
      </c>
      <c r="C20">
        <f>IF(A20="","",F19*Datos!$B$3/1200)</f>
        <v/>
      </c>
      <c r="D20">
        <f>IF(A20="","",B20-C20)</f>
        <v/>
      </c>
      <c r="E20" t="n">
        <v>0</v>
      </c>
      <c r="F20">
        <f>IF(A20="","",MAX(0,F19-D20-E20))</f>
        <v/>
      </c>
    </row>
    <row r="21">
      <c r="A21">
        <f>IF(ROW()-1&lt;=Datos!$B$4,ROW()-1,"")</f>
        <v/>
      </c>
      <c r="B21">
        <f>IF(A21="","",MIN(Datos!$B$5,F20+C21))</f>
        <v/>
      </c>
      <c r="C21">
        <f>IF(A21="","",F20*Datos!$B$3/1200)</f>
        <v/>
      </c>
      <c r="D21">
        <f>IF(A21="","",B21-C21)</f>
        <v/>
      </c>
      <c r="E21" t="n">
        <v>0</v>
      </c>
      <c r="F21">
        <f>IF(A21="","",MAX(0,F20-D21-E21))</f>
        <v/>
      </c>
    </row>
    <row r="22">
      <c r="A22">
        <f>IF(ROW()-1&lt;=Datos!$B$4,ROW()-1,"")</f>
        <v/>
      </c>
      <c r="B22">
        <f>IF(A22="","",MIN(Datos!$B$5,F21+C22))</f>
        <v/>
      </c>
      <c r="C22">
        <f>IF(A22="","",F21*Datos!$B$3/1200)</f>
        <v/>
      </c>
      <c r="D22">
        <f>IF(A22="","",B22-C22)</f>
        <v/>
      </c>
      <c r="E22" t="n">
        <v>0</v>
      </c>
      <c r="F22">
        <f>IF(A22="","",MAX(0,F21-D22-E22))</f>
        <v/>
      </c>
    </row>
    <row r="23">
      <c r="A23">
        <f>IF(ROW()-1&lt;=Datos!$B$4,ROW()-1,"")</f>
        <v/>
      </c>
      <c r="B23">
        <f>IF(A23="","",MIN(Datos!$B$5,F22+C23))</f>
        <v/>
      </c>
      <c r="C23">
        <f>IF(A23="","",F22*Datos!$B$3/1200)</f>
        <v/>
      </c>
      <c r="D23">
        <f>IF(A23="","",B23-C23)</f>
        <v/>
      </c>
      <c r="E23" t="n">
        <v>0</v>
      </c>
      <c r="F23">
        <f>IF(A23="","",MAX(0,F22-D23-E23))</f>
        <v/>
      </c>
    </row>
    <row r="24">
      <c r="A24">
        <f>IF(ROW()-1&lt;=Datos!$B$4,ROW()-1,"")</f>
        <v/>
      </c>
      <c r="B24">
        <f>IF(A24="","",MIN(Datos!$B$5,F23+C24))</f>
        <v/>
      </c>
      <c r="C24">
        <f>IF(A24="","",F23*Datos!$B$3/1200)</f>
        <v/>
      </c>
      <c r="D24">
        <f>IF(A24="","",B24-C24)</f>
        <v/>
      </c>
      <c r="E24" t="n">
        <v>0</v>
      </c>
      <c r="F24">
        <f>IF(A24="","",MAX(0,F23-D24-E24))</f>
        <v/>
      </c>
    </row>
    <row r="25">
      <c r="A25">
        <f>IF(ROW()-1&lt;=Datos!$B$4,ROW()-1,"")</f>
        <v/>
      </c>
      <c r="B25">
        <f>IF(A25="","",MIN(Datos!$B$5,F24+C25))</f>
        <v/>
      </c>
      <c r="C25">
        <f>IF(A25="","",F24*Datos!$B$3/1200)</f>
        <v/>
      </c>
      <c r="D25">
        <f>IF(A25="","",B25-C25)</f>
        <v/>
      </c>
      <c r="E25" t="n">
        <v>0</v>
      </c>
      <c r="F25">
        <f>IF(A25="","",MAX(0,F24-D25-E25))</f>
        <v/>
      </c>
    </row>
    <row r="26">
      <c r="A26">
        <f>IF(ROW()-1&lt;=Datos!$B$4,ROW()-1,"")</f>
        <v/>
      </c>
      <c r="B26">
        <f>IF(A26="","",MIN(Datos!$B$5,F25+C26))</f>
        <v/>
      </c>
      <c r="C26">
        <f>IF(A26="","",F25*Datos!$B$3/1200)</f>
        <v/>
      </c>
      <c r="D26">
        <f>IF(A26="","",B26-C26)</f>
        <v/>
      </c>
      <c r="E26" t="n">
        <v>0</v>
      </c>
      <c r="F26">
        <f>IF(A26="","",MAX(0,F25-D26-E26))</f>
        <v/>
      </c>
    </row>
    <row r="27">
      <c r="A27">
        <f>IF(ROW()-1&lt;=Datos!$B$4,ROW()-1,"")</f>
        <v/>
      </c>
      <c r="B27">
        <f>IF(A27="","",MIN(Datos!$B$5,F26+C27))</f>
        <v/>
      </c>
      <c r="C27">
        <f>IF(A27="","",F26*Datos!$B$3/1200)</f>
        <v/>
      </c>
      <c r="D27">
        <f>IF(A27="","",B27-C27)</f>
        <v/>
      </c>
      <c r="E27" t="n">
        <v>0</v>
      </c>
      <c r="F27">
        <f>IF(A27="","",MAX(0,F26-D27-E27))</f>
        <v/>
      </c>
    </row>
    <row r="28">
      <c r="A28">
        <f>IF(ROW()-1&lt;=Datos!$B$4,ROW()-1,"")</f>
        <v/>
      </c>
      <c r="B28">
        <f>IF(A28="","",MIN(Datos!$B$5,F27+C28))</f>
        <v/>
      </c>
      <c r="C28">
        <f>IF(A28="","",F27*Datos!$B$3/1200)</f>
        <v/>
      </c>
      <c r="D28">
        <f>IF(A28="","",B28-C28)</f>
        <v/>
      </c>
      <c r="E28" t="n">
        <v>0</v>
      </c>
      <c r="F28">
        <f>IF(A28="","",MAX(0,F27-D28-E28))</f>
        <v/>
      </c>
    </row>
    <row r="29">
      <c r="A29">
        <f>IF(ROW()-1&lt;=Datos!$B$4,ROW()-1,"")</f>
        <v/>
      </c>
      <c r="B29">
        <f>IF(A29="","",MIN(Datos!$B$5,F28+C29))</f>
        <v/>
      </c>
      <c r="C29">
        <f>IF(A29="","",F28*Datos!$B$3/1200)</f>
        <v/>
      </c>
      <c r="D29">
        <f>IF(A29="","",B29-C29)</f>
        <v/>
      </c>
      <c r="E29" t="n">
        <v>0</v>
      </c>
      <c r="F29">
        <f>IF(A29="","",MAX(0,F28-D29-E29))</f>
        <v/>
      </c>
    </row>
    <row r="30">
      <c r="A30">
        <f>IF(ROW()-1&lt;=Datos!$B$4,ROW()-1,"")</f>
        <v/>
      </c>
      <c r="B30">
        <f>IF(A30="","",MIN(Datos!$B$5,F29+C30))</f>
        <v/>
      </c>
      <c r="C30">
        <f>IF(A30="","",F29*Datos!$B$3/1200)</f>
        <v/>
      </c>
      <c r="D30">
        <f>IF(A30="","",B30-C30)</f>
        <v/>
      </c>
      <c r="E30" t="n">
        <v>0</v>
      </c>
      <c r="F30">
        <f>IF(A30="","",MAX(0,F29-D30-E30))</f>
        <v/>
      </c>
    </row>
    <row r="31">
      <c r="A31">
        <f>IF(ROW()-1&lt;=Datos!$B$4,ROW()-1,"")</f>
        <v/>
      </c>
      <c r="B31">
        <f>IF(A31="","",MIN(Datos!$B$5,F30+C31))</f>
        <v/>
      </c>
      <c r="C31">
        <f>IF(A31="","",F30*Datos!$B$3/1200)</f>
        <v/>
      </c>
      <c r="D31">
        <f>IF(A31="","",B31-C31)</f>
        <v/>
      </c>
      <c r="E31" t="n">
        <v>0</v>
      </c>
      <c r="F31">
        <f>IF(A31="","",MAX(0,F30-D31-E31))</f>
        <v/>
      </c>
    </row>
    <row r="32">
      <c r="A32">
        <f>IF(ROW()-1&lt;=Datos!$B$4,ROW()-1,"")</f>
        <v/>
      </c>
      <c r="B32">
        <f>IF(A32="","",MIN(Datos!$B$5,F31+C32))</f>
        <v/>
      </c>
      <c r="C32">
        <f>IF(A32="","",F31*Datos!$B$3/1200)</f>
        <v/>
      </c>
      <c r="D32">
        <f>IF(A32="","",B32-C32)</f>
        <v/>
      </c>
      <c r="E32" t="n">
        <v>0</v>
      </c>
      <c r="F32">
        <f>IF(A32="","",MAX(0,F31-D32-E32))</f>
        <v/>
      </c>
    </row>
    <row r="33">
      <c r="A33">
        <f>IF(ROW()-1&lt;=Datos!$B$4,ROW()-1,"")</f>
        <v/>
      </c>
      <c r="B33">
        <f>IF(A33="","",MIN(Datos!$B$5,F32+C33))</f>
        <v/>
      </c>
      <c r="C33">
        <f>IF(A33="","",F32*Datos!$B$3/1200)</f>
        <v/>
      </c>
      <c r="D33">
        <f>IF(A33="","",B33-C33)</f>
        <v/>
      </c>
      <c r="E33" t="n">
        <v>0</v>
      </c>
      <c r="F33">
        <f>IF(A33="","",MAX(0,F32-D33-E33))</f>
        <v/>
      </c>
    </row>
    <row r="34">
      <c r="A34">
        <f>IF(ROW()-1&lt;=Datos!$B$4,ROW()-1,"")</f>
        <v/>
      </c>
      <c r="B34">
        <f>IF(A34="","",MIN(Datos!$B$5,F33+C34))</f>
        <v/>
      </c>
      <c r="C34">
        <f>IF(A34="","",F33*Datos!$B$3/1200)</f>
        <v/>
      </c>
      <c r="D34">
        <f>IF(A34="","",B34-C34)</f>
        <v/>
      </c>
      <c r="E34" t="n">
        <v>0</v>
      </c>
      <c r="F34">
        <f>IF(A34="","",MAX(0,F33-D34-E34))</f>
        <v/>
      </c>
    </row>
    <row r="35">
      <c r="A35">
        <f>IF(ROW()-1&lt;=Datos!$B$4,ROW()-1,"")</f>
        <v/>
      </c>
      <c r="B35">
        <f>IF(A35="","",MIN(Datos!$B$5,F34+C35))</f>
        <v/>
      </c>
      <c r="C35">
        <f>IF(A35="","",F34*Datos!$B$3/1200)</f>
        <v/>
      </c>
      <c r="D35">
        <f>IF(A35="","",B35-C35)</f>
        <v/>
      </c>
      <c r="E35" t="n">
        <v>0</v>
      </c>
      <c r="F35">
        <f>IF(A35="","",MAX(0,F34-D35-E35))</f>
        <v/>
      </c>
    </row>
    <row r="36">
      <c r="A36">
        <f>IF(ROW()-1&lt;=Datos!$B$4,ROW()-1,"")</f>
        <v/>
      </c>
      <c r="B36">
        <f>IF(A36="","",MIN(Datos!$B$5,F35+C36))</f>
        <v/>
      </c>
      <c r="C36">
        <f>IF(A36="","",F35*Datos!$B$3/1200)</f>
        <v/>
      </c>
      <c r="D36">
        <f>IF(A36="","",B36-C36)</f>
        <v/>
      </c>
      <c r="E36" t="n">
        <v>0</v>
      </c>
      <c r="F36">
        <f>IF(A36="","",MAX(0,F35-D36-E36))</f>
        <v/>
      </c>
    </row>
    <row r="37">
      <c r="A37">
        <f>IF(ROW()-1&lt;=Datos!$B$4,ROW()-1,"")</f>
        <v/>
      </c>
      <c r="B37">
        <f>IF(A37="","",MIN(Datos!$B$5,F36+C37))</f>
        <v/>
      </c>
      <c r="C37">
        <f>IF(A37="","",F36*Datos!$B$3/1200)</f>
        <v/>
      </c>
      <c r="D37">
        <f>IF(A37="","",B37-C37)</f>
        <v/>
      </c>
      <c r="E37" t="n">
        <v>0</v>
      </c>
      <c r="F37">
        <f>IF(A37="","",MAX(0,F36-D37-E37))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2" customWidth="1" min="4" max="4"/>
    <col width="21" customWidth="1" min="5" max="5"/>
  </cols>
  <sheetData>
    <row r="1">
      <c r="A1" s="1" t="inlineStr">
        <is>
          <t>Mes</t>
        </is>
      </c>
      <c r="B1" s="1" t="inlineStr">
        <is>
          <t>Cuota</t>
        </is>
      </c>
      <c r="C1" s="1" t="inlineStr">
        <is>
          <t>Intereses</t>
        </is>
      </c>
      <c r="D1" s="1" t="inlineStr">
        <is>
          <t>Capital amortizado</t>
        </is>
      </c>
      <c r="E1" s="1" t="inlineStr">
        <is>
          <t>Capital pendiente</t>
        </is>
      </c>
    </row>
    <row r="2">
      <c r="A2">
        <f>IF(ROW()-1&lt;=Datos!$B$4,ROW()-1,"")</f>
        <v/>
      </c>
      <c r="B2">
        <f>IF(A2="","",C2+D2)</f>
        <v/>
      </c>
      <c r="C2">
        <f>IF(A2="","",Datos!$B$2*Datos!$B$3/1200)</f>
        <v/>
      </c>
      <c r="D2">
        <f>IF(A2="","",Datos!$B$2/Datos!$B$4)</f>
        <v/>
      </c>
      <c r="E2">
        <f>IF(A2="","",MAX(0,Datos!$B$2-D2))</f>
        <v/>
      </c>
    </row>
    <row r="3">
      <c r="A3">
        <f>IF(ROW()-1&lt;=Datos!$B$4,ROW()-1,"")</f>
        <v/>
      </c>
      <c r="B3">
        <f>IF(A3="","",C3+D3)</f>
        <v/>
      </c>
      <c r="C3">
        <f>IF(A3="","",E2*Datos!$B$3/1200)</f>
        <v/>
      </c>
      <c r="D3">
        <f>IF(A3="","",Datos!$B$2/Datos!$B$4)</f>
        <v/>
      </c>
      <c r="E3">
        <f>IF(A3="","",MAX(0,E2-D3))</f>
        <v/>
      </c>
    </row>
    <row r="4">
      <c r="A4">
        <f>IF(ROW()-1&lt;=Datos!$B$4,ROW()-1,"")</f>
        <v/>
      </c>
      <c r="B4">
        <f>IF(A4="","",C4+D4)</f>
        <v/>
      </c>
      <c r="C4">
        <f>IF(A4="","",E3*Datos!$B$3/1200)</f>
        <v/>
      </c>
      <c r="D4">
        <f>IF(A4="","",Datos!$B$2/Datos!$B$4)</f>
        <v/>
      </c>
      <c r="E4">
        <f>IF(A4="","",MAX(0,E3-D4))</f>
        <v/>
      </c>
    </row>
    <row r="5">
      <c r="A5">
        <f>IF(ROW()-1&lt;=Datos!$B$4,ROW()-1,"")</f>
        <v/>
      </c>
      <c r="B5">
        <f>IF(A5="","",C5+D5)</f>
        <v/>
      </c>
      <c r="C5">
        <f>IF(A5="","",E4*Datos!$B$3/1200)</f>
        <v/>
      </c>
      <c r="D5">
        <f>IF(A5="","",Datos!$B$2/Datos!$B$4)</f>
        <v/>
      </c>
      <c r="E5">
        <f>IF(A5="","",MAX(0,E4-D5))</f>
        <v/>
      </c>
    </row>
    <row r="6">
      <c r="A6">
        <f>IF(ROW()-1&lt;=Datos!$B$4,ROW()-1,"")</f>
        <v/>
      </c>
      <c r="B6">
        <f>IF(A6="","",C6+D6)</f>
        <v/>
      </c>
      <c r="C6">
        <f>IF(A6="","",E5*Datos!$B$3/1200)</f>
        <v/>
      </c>
      <c r="D6">
        <f>IF(A6="","",Datos!$B$2/Datos!$B$4)</f>
        <v/>
      </c>
      <c r="E6">
        <f>IF(A6="","",MAX(0,E5-D6))</f>
        <v/>
      </c>
    </row>
    <row r="7">
      <c r="A7">
        <f>IF(ROW()-1&lt;=Datos!$B$4,ROW()-1,"")</f>
        <v/>
      </c>
      <c r="B7">
        <f>IF(A7="","",C7+D7)</f>
        <v/>
      </c>
      <c r="C7">
        <f>IF(A7="","",E6*Datos!$B$3/1200)</f>
        <v/>
      </c>
      <c r="D7">
        <f>IF(A7="","",Datos!$B$2/Datos!$B$4)</f>
        <v/>
      </c>
      <c r="E7">
        <f>IF(A7="","",MAX(0,E6-D7))</f>
        <v/>
      </c>
    </row>
    <row r="8">
      <c r="A8">
        <f>IF(ROW()-1&lt;=Datos!$B$4,ROW()-1,"")</f>
        <v/>
      </c>
      <c r="B8">
        <f>IF(A8="","",C8+D8)</f>
        <v/>
      </c>
      <c r="C8">
        <f>IF(A8="","",E7*Datos!$B$3/1200)</f>
        <v/>
      </c>
      <c r="D8">
        <f>IF(A8="","",Datos!$B$2/Datos!$B$4)</f>
        <v/>
      </c>
      <c r="E8">
        <f>IF(A8="","",MAX(0,E7-D8))</f>
        <v/>
      </c>
    </row>
    <row r="9">
      <c r="A9">
        <f>IF(ROW()-1&lt;=Datos!$B$4,ROW()-1,"")</f>
        <v/>
      </c>
      <c r="B9">
        <f>IF(A9="","",C9+D9)</f>
        <v/>
      </c>
      <c r="C9">
        <f>IF(A9="","",E8*Datos!$B$3/1200)</f>
        <v/>
      </c>
      <c r="D9">
        <f>IF(A9="","",Datos!$B$2/Datos!$B$4)</f>
        <v/>
      </c>
      <c r="E9">
        <f>IF(A9="","",MAX(0,E8-D9))</f>
        <v/>
      </c>
    </row>
    <row r="10">
      <c r="A10">
        <f>IF(ROW()-1&lt;=Datos!$B$4,ROW()-1,"")</f>
        <v/>
      </c>
      <c r="B10">
        <f>IF(A10="","",C10+D10)</f>
        <v/>
      </c>
      <c r="C10">
        <f>IF(A10="","",E9*Datos!$B$3/1200)</f>
        <v/>
      </c>
      <c r="D10">
        <f>IF(A10="","",Datos!$B$2/Datos!$B$4)</f>
        <v/>
      </c>
      <c r="E10">
        <f>IF(A10="","",MAX(0,E9-D10))</f>
        <v/>
      </c>
    </row>
    <row r="11">
      <c r="A11">
        <f>IF(ROW()-1&lt;=Datos!$B$4,ROW()-1,"")</f>
        <v/>
      </c>
      <c r="B11">
        <f>IF(A11="","",C11+D11)</f>
        <v/>
      </c>
      <c r="C11">
        <f>IF(A11="","",E10*Datos!$B$3/1200)</f>
        <v/>
      </c>
      <c r="D11">
        <f>IF(A11="","",Datos!$B$2/Datos!$B$4)</f>
        <v/>
      </c>
      <c r="E11">
        <f>IF(A11="","",MAX(0,E10-D11))</f>
        <v/>
      </c>
    </row>
    <row r="12">
      <c r="A12">
        <f>IF(ROW()-1&lt;=Datos!$B$4,ROW()-1,"")</f>
        <v/>
      </c>
      <c r="B12">
        <f>IF(A12="","",C12+D12)</f>
        <v/>
      </c>
      <c r="C12">
        <f>IF(A12="","",E11*Datos!$B$3/1200)</f>
        <v/>
      </c>
      <c r="D12">
        <f>IF(A12="","",Datos!$B$2/Datos!$B$4)</f>
        <v/>
      </c>
      <c r="E12">
        <f>IF(A12="","",MAX(0,E11-D12))</f>
        <v/>
      </c>
    </row>
    <row r="13">
      <c r="A13">
        <f>IF(ROW()-1&lt;=Datos!$B$4,ROW()-1,"")</f>
        <v/>
      </c>
      <c r="B13">
        <f>IF(A13="","",C13+D13)</f>
        <v/>
      </c>
      <c r="C13">
        <f>IF(A13="","",E12*Datos!$B$3/1200)</f>
        <v/>
      </c>
      <c r="D13">
        <f>IF(A13="","",Datos!$B$2/Datos!$B$4)</f>
        <v/>
      </c>
      <c r="E13">
        <f>IF(A13="","",MAX(0,E12-D13))</f>
        <v/>
      </c>
    </row>
    <row r="14">
      <c r="A14">
        <f>IF(ROW()-1&lt;=Datos!$B$4,ROW()-1,"")</f>
        <v/>
      </c>
      <c r="B14">
        <f>IF(A14="","",C14+D14)</f>
        <v/>
      </c>
      <c r="C14">
        <f>IF(A14="","",E13*Datos!$B$3/1200)</f>
        <v/>
      </c>
      <c r="D14">
        <f>IF(A14="","",Datos!$B$2/Datos!$B$4)</f>
        <v/>
      </c>
      <c r="E14">
        <f>IF(A14="","",MAX(0,E13-D14))</f>
        <v/>
      </c>
    </row>
    <row r="15">
      <c r="A15">
        <f>IF(ROW()-1&lt;=Datos!$B$4,ROW()-1,"")</f>
        <v/>
      </c>
      <c r="B15">
        <f>IF(A15="","",C15+D15)</f>
        <v/>
      </c>
      <c r="C15">
        <f>IF(A15="","",E14*Datos!$B$3/1200)</f>
        <v/>
      </c>
      <c r="D15">
        <f>IF(A15="","",Datos!$B$2/Datos!$B$4)</f>
        <v/>
      </c>
      <c r="E15">
        <f>IF(A15="","",MAX(0,E14-D15))</f>
        <v/>
      </c>
    </row>
    <row r="16">
      <c r="A16">
        <f>IF(ROW()-1&lt;=Datos!$B$4,ROW()-1,"")</f>
        <v/>
      </c>
      <c r="B16">
        <f>IF(A16="","",C16+D16)</f>
        <v/>
      </c>
      <c r="C16">
        <f>IF(A16="","",E15*Datos!$B$3/1200)</f>
        <v/>
      </c>
      <c r="D16">
        <f>IF(A16="","",Datos!$B$2/Datos!$B$4)</f>
        <v/>
      </c>
      <c r="E16">
        <f>IF(A16="","",MAX(0,E15-D16))</f>
        <v/>
      </c>
    </row>
    <row r="17">
      <c r="A17">
        <f>IF(ROW()-1&lt;=Datos!$B$4,ROW()-1,"")</f>
        <v/>
      </c>
      <c r="B17">
        <f>IF(A17="","",C17+D17)</f>
        <v/>
      </c>
      <c r="C17">
        <f>IF(A17="","",E16*Datos!$B$3/1200)</f>
        <v/>
      </c>
      <c r="D17">
        <f>IF(A17="","",Datos!$B$2/Datos!$B$4)</f>
        <v/>
      </c>
      <c r="E17">
        <f>IF(A17="","",MAX(0,E16-D17))</f>
        <v/>
      </c>
    </row>
    <row r="18">
      <c r="A18">
        <f>IF(ROW()-1&lt;=Datos!$B$4,ROW()-1,"")</f>
        <v/>
      </c>
      <c r="B18">
        <f>IF(A18="","",C18+D18)</f>
        <v/>
      </c>
      <c r="C18">
        <f>IF(A18="","",E17*Datos!$B$3/1200)</f>
        <v/>
      </c>
      <c r="D18">
        <f>IF(A18="","",Datos!$B$2/Datos!$B$4)</f>
        <v/>
      </c>
      <c r="E18">
        <f>IF(A18="","",MAX(0,E17-D18))</f>
        <v/>
      </c>
    </row>
    <row r="19">
      <c r="A19">
        <f>IF(ROW()-1&lt;=Datos!$B$4,ROW()-1,"")</f>
        <v/>
      </c>
      <c r="B19">
        <f>IF(A19="","",C19+D19)</f>
        <v/>
      </c>
      <c r="C19">
        <f>IF(A19="","",E18*Datos!$B$3/1200)</f>
        <v/>
      </c>
      <c r="D19">
        <f>IF(A19="","",Datos!$B$2/Datos!$B$4)</f>
        <v/>
      </c>
      <c r="E19">
        <f>IF(A19="","",MAX(0,E18-D19))</f>
        <v/>
      </c>
    </row>
    <row r="20">
      <c r="A20">
        <f>IF(ROW()-1&lt;=Datos!$B$4,ROW()-1,"")</f>
        <v/>
      </c>
      <c r="B20">
        <f>IF(A20="","",C20+D20)</f>
        <v/>
      </c>
      <c r="C20">
        <f>IF(A20="","",E19*Datos!$B$3/1200)</f>
        <v/>
      </c>
      <c r="D20">
        <f>IF(A20="","",Datos!$B$2/Datos!$B$4)</f>
        <v/>
      </c>
      <c r="E20">
        <f>IF(A20="","",MAX(0,E19-D20))</f>
        <v/>
      </c>
    </row>
    <row r="21">
      <c r="A21">
        <f>IF(ROW()-1&lt;=Datos!$B$4,ROW()-1,"")</f>
        <v/>
      </c>
      <c r="B21">
        <f>IF(A21="","",C21+D21)</f>
        <v/>
      </c>
      <c r="C21">
        <f>IF(A21="","",E20*Datos!$B$3/1200)</f>
        <v/>
      </c>
      <c r="D21">
        <f>IF(A21="","",Datos!$B$2/Datos!$B$4)</f>
        <v/>
      </c>
      <c r="E21">
        <f>IF(A21="","",MAX(0,E20-D21))</f>
        <v/>
      </c>
    </row>
    <row r="22">
      <c r="A22">
        <f>IF(ROW()-1&lt;=Datos!$B$4,ROW()-1,"")</f>
        <v/>
      </c>
      <c r="B22">
        <f>IF(A22="","",C22+D22)</f>
        <v/>
      </c>
      <c r="C22">
        <f>IF(A22="","",E21*Datos!$B$3/1200)</f>
        <v/>
      </c>
      <c r="D22">
        <f>IF(A22="","",Datos!$B$2/Datos!$B$4)</f>
        <v/>
      </c>
      <c r="E22">
        <f>IF(A22="","",MAX(0,E21-D22))</f>
        <v/>
      </c>
    </row>
    <row r="23">
      <c r="A23">
        <f>IF(ROW()-1&lt;=Datos!$B$4,ROW()-1,"")</f>
        <v/>
      </c>
      <c r="B23">
        <f>IF(A23="","",C23+D23)</f>
        <v/>
      </c>
      <c r="C23">
        <f>IF(A23="","",E22*Datos!$B$3/1200)</f>
        <v/>
      </c>
      <c r="D23">
        <f>IF(A23="","",Datos!$B$2/Datos!$B$4)</f>
        <v/>
      </c>
      <c r="E23">
        <f>IF(A23="","",MAX(0,E22-D23))</f>
        <v/>
      </c>
    </row>
    <row r="24">
      <c r="A24">
        <f>IF(ROW()-1&lt;=Datos!$B$4,ROW()-1,"")</f>
        <v/>
      </c>
      <c r="B24">
        <f>IF(A24="","",C24+D24)</f>
        <v/>
      </c>
      <c r="C24">
        <f>IF(A24="","",E23*Datos!$B$3/1200)</f>
        <v/>
      </c>
      <c r="D24">
        <f>IF(A24="","",Datos!$B$2/Datos!$B$4)</f>
        <v/>
      </c>
      <c r="E24">
        <f>IF(A24="","",MAX(0,E23-D24))</f>
        <v/>
      </c>
    </row>
    <row r="25">
      <c r="A25">
        <f>IF(ROW()-1&lt;=Datos!$B$4,ROW()-1,"")</f>
        <v/>
      </c>
      <c r="B25">
        <f>IF(A25="","",C25+D25)</f>
        <v/>
      </c>
      <c r="C25">
        <f>IF(A25="","",E24*Datos!$B$3/1200)</f>
        <v/>
      </c>
      <c r="D25">
        <f>IF(A25="","",Datos!$B$2/Datos!$B$4)</f>
        <v/>
      </c>
      <c r="E25">
        <f>IF(A25="","",MAX(0,E24-D25))</f>
        <v/>
      </c>
    </row>
    <row r="26">
      <c r="A26">
        <f>IF(ROW()-1&lt;=Datos!$B$4,ROW()-1,"")</f>
        <v/>
      </c>
      <c r="B26">
        <f>IF(A26="","",C26+D26)</f>
        <v/>
      </c>
      <c r="C26">
        <f>IF(A26="","",E25*Datos!$B$3/1200)</f>
        <v/>
      </c>
      <c r="D26">
        <f>IF(A26="","",Datos!$B$2/Datos!$B$4)</f>
        <v/>
      </c>
      <c r="E26">
        <f>IF(A26="","",MAX(0,E25-D26))</f>
        <v/>
      </c>
    </row>
    <row r="27">
      <c r="A27">
        <f>IF(ROW()-1&lt;=Datos!$B$4,ROW()-1,"")</f>
        <v/>
      </c>
      <c r="B27">
        <f>IF(A27="","",C27+D27)</f>
        <v/>
      </c>
      <c r="C27">
        <f>IF(A27="","",E26*Datos!$B$3/1200)</f>
        <v/>
      </c>
      <c r="D27">
        <f>IF(A27="","",Datos!$B$2/Datos!$B$4)</f>
        <v/>
      </c>
      <c r="E27">
        <f>IF(A27="","",MAX(0,E26-D27))</f>
        <v/>
      </c>
    </row>
    <row r="28">
      <c r="A28">
        <f>IF(ROW()-1&lt;=Datos!$B$4,ROW()-1,"")</f>
        <v/>
      </c>
      <c r="B28">
        <f>IF(A28="","",C28+D28)</f>
        <v/>
      </c>
      <c r="C28">
        <f>IF(A28="","",E27*Datos!$B$3/1200)</f>
        <v/>
      </c>
      <c r="D28">
        <f>IF(A28="","",Datos!$B$2/Datos!$B$4)</f>
        <v/>
      </c>
      <c r="E28">
        <f>IF(A28="","",MAX(0,E27-D28))</f>
        <v/>
      </c>
    </row>
    <row r="29">
      <c r="A29">
        <f>IF(ROW()-1&lt;=Datos!$B$4,ROW()-1,"")</f>
        <v/>
      </c>
      <c r="B29">
        <f>IF(A29="","",C29+D29)</f>
        <v/>
      </c>
      <c r="C29">
        <f>IF(A29="","",E28*Datos!$B$3/1200)</f>
        <v/>
      </c>
      <c r="D29">
        <f>IF(A29="","",Datos!$B$2/Datos!$B$4)</f>
        <v/>
      </c>
      <c r="E29">
        <f>IF(A29="","",MAX(0,E28-D29))</f>
        <v/>
      </c>
    </row>
    <row r="30">
      <c r="A30">
        <f>IF(ROW()-1&lt;=Datos!$B$4,ROW()-1,"")</f>
        <v/>
      </c>
      <c r="B30">
        <f>IF(A30="","",C30+D30)</f>
        <v/>
      </c>
      <c r="C30">
        <f>IF(A30="","",E29*Datos!$B$3/1200)</f>
        <v/>
      </c>
      <c r="D30">
        <f>IF(A30="","",Datos!$B$2/Datos!$B$4)</f>
        <v/>
      </c>
      <c r="E30">
        <f>IF(A30="","",MAX(0,E29-D30))</f>
        <v/>
      </c>
    </row>
    <row r="31">
      <c r="A31">
        <f>IF(ROW()-1&lt;=Datos!$B$4,ROW()-1,"")</f>
        <v/>
      </c>
      <c r="B31">
        <f>IF(A31="","",C31+D31)</f>
        <v/>
      </c>
      <c r="C31">
        <f>IF(A31="","",E30*Datos!$B$3/1200)</f>
        <v/>
      </c>
      <c r="D31">
        <f>IF(A31="","",Datos!$B$2/Datos!$B$4)</f>
        <v/>
      </c>
      <c r="E31">
        <f>IF(A31="","",MAX(0,E30-D31))</f>
        <v/>
      </c>
    </row>
    <row r="32">
      <c r="A32">
        <f>IF(ROW()-1&lt;=Datos!$B$4,ROW()-1,"")</f>
        <v/>
      </c>
      <c r="B32">
        <f>IF(A32="","",C32+D32)</f>
        <v/>
      </c>
      <c r="C32">
        <f>IF(A32="","",E31*Datos!$B$3/1200)</f>
        <v/>
      </c>
      <c r="D32">
        <f>IF(A32="","",Datos!$B$2/Datos!$B$4)</f>
        <v/>
      </c>
      <c r="E32">
        <f>IF(A32="","",MAX(0,E31-D32))</f>
        <v/>
      </c>
    </row>
    <row r="33">
      <c r="A33">
        <f>IF(ROW()-1&lt;=Datos!$B$4,ROW()-1,"")</f>
        <v/>
      </c>
      <c r="B33">
        <f>IF(A33="","",C33+D33)</f>
        <v/>
      </c>
      <c r="C33">
        <f>IF(A33="","",E32*Datos!$B$3/1200)</f>
        <v/>
      </c>
      <c r="D33">
        <f>IF(A33="","",Datos!$B$2/Datos!$B$4)</f>
        <v/>
      </c>
      <c r="E33">
        <f>IF(A33="","",MAX(0,E32-D33))</f>
        <v/>
      </c>
    </row>
    <row r="34">
      <c r="A34">
        <f>IF(ROW()-1&lt;=Datos!$B$4,ROW()-1,"")</f>
        <v/>
      </c>
      <c r="B34">
        <f>IF(A34="","",C34+D34)</f>
        <v/>
      </c>
      <c r="C34">
        <f>IF(A34="","",E33*Datos!$B$3/1200)</f>
        <v/>
      </c>
      <c r="D34">
        <f>IF(A34="","",Datos!$B$2/Datos!$B$4)</f>
        <v/>
      </c>
      <c r="E34">
        <f>IF(A34="","",MAX(0,E33-D34))</f>
        <v/>
      </c>
    </row>
    <row r="35">
      <c r="A35">
        <f>IF(ROW()-1&lt;=Datos!$B$4,ROW()-1,"")</f>
        <v/>
      </c>
      <c r="B35">
        <f>IF(A35="","",C35+D35)</f>
        <v/>
      </c>
      <c r="C35">
        <f>IF(A35="","",E34*Datos!$B$3/1200)</f>
        <v/>
      </c>
      <c r="D35">
        <f>IF(A35="","",Datos!$B$2/Datos!$B$4)</f>
        <v/>
      </c>
      <c r="E35">
        <f>IF(A35="","",MAX(0,E34-D35))</f>
        <v/>
      </c>
    </row>
    <row r="36">
      <c r="A36">
        <f>IF(ROW()-1&lt;=Datos!$B$4,ROW()-1,"")</f>
        <v/>
      </c>
      <c r="B36">
        <f>IF(A36="","",C36+D36)</f>
        <v/>
      </c>
      <c r="C36">
        <f>IF(A36="","",E35*Datos!$B$3/1200)</f>
        <v/>
      </c>
      <c r="D36">
        <f>IF(A36="","",Datos!$B$2/Datos!$B$4)</f>
        <v/>
      </c>
      <c r="E36">
        <f>IF(A36="","",MAX(0,E35-D36))</f>
        <v/>
      </c>
    </row>
    <row r="37">
      <c r="A37">
        <f>IF(ROW()-1&lt;=Datos!$B$4,ROW()-1,"")</f>
        <v/>
      </c>
      <c r="B37">
        <f>IF(A37="","",C37+D37)</f>
        <v/>
      </c>
      <c r="C37">
        <f>IF(A37="","",E36*Datos!$B$3/1200)</f>
        <v/>
      </c>
      <c r="D37">
        <f>IF(A37="","",Datos!$B$2/Datos!$B$4)</f>
        <v/>
      </c>
      <c r="E37">
        <f>IF(A37="","",MAX(0,E36-D37))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2026-10-18T09:46:21Z</dcterms:created>
  <dcterms:modified xsi:type="dcterms:W3CDTF">2026-10-18T09:46:21Z</dcterms:modified>
</cp:coreProperties>
</file>