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6124"/>
  <workbookPr/>
  <mc:AlternateContent xmlns:mc="http://schemas.openxmlformats.org/markup-compatibility/2006">
    <mc:Choice Requires="x15">
      <x15ac:absPath xmlns:x15ac="http://schemas.microsoft.com/office/spreadsheetml/2010/11/ac" url="/Users/darioherrera/Desktop/plantillas/"/>
    </mc:Choice>
  </mc:AlternateContent>
  <bookViews>
    <workbookView xWindow="0" yWindow="460" windowWidth="28800" windowHeight="17460" activeTab="3"/>
  </bookViews>
  <sheets>
    <sheet name="Por Recursos" sheetId="5" r:id="rId1"/>
    <sheet name="Presupuesto Detallado" sheetId="1" r:id="rId2"/>
    <sheet name="Datos" sheetId="6" r:id="rId3"/>
    <sheet name="Instructivo" sheetId="2" r:id="rId4"/>
  </sheets>
  <definedNames>
    <definedName name="_xlnm.Print_Area" localSheetId="3">Instructivo!$A$1:$D$34</definedName>
    <definedName name="_xlnm.Print_Area" localSheetId="0">'Por Recursos'!$A$1:$H$182</definedName>
    <definedName name="_xlnm.Print_Area" localSheetId="1">'Presupuesto Detallado'!$A$1:$J$198</definedName>
    <definedName name="_xlnm.Print_Titles" localSheetId="0">'Por Recursos'!$1:$6</definedName>
    <definedName name="_xlnm.Print_Titles" localSheetId="1">'Presupuesto Detallado'!$1:$6</definedName>
  </definedNames>
  <calcPr calcId="15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27" i="5" l="1"/>
  <c r="F26" i="5"/>
  <c r="F25" i="5"/>
  <c r="F23" i="5"/>
  <c r="F22" i="5"/>
  <c r="F20" i="5"/>
  <c r="F19" i="5"/>
  <c r="F17" i="5"/>
  <c r="F16" i="5"/>
  <c r="F15" i="5"/>
  <c r="F13" i="5"/>
  <c r="F12" i="5"/>
  <c r="F10" i="5"/>
  <c r="F9" i="5"/>
  <c r="E27" i="5"/>
  <c r="E26" i="5"/>
  <c r="E25" i="5"/>
  <c r="E23" i="5"/>
  <c r="E22" i="5"/>
  <c r="E20" i="5"/>
  <c r="E19" i="5"/>
  <c r="E17" i="5"/>
  <c r="E16" i="5"/>
  <c r="E15" i="5"/>
  <c r="E13" i="5"/>
  <c r="E12" i="5"/>
  <c r="E9" i="5"/>
  <c r="E10" i="5"/>
  <c r="H23" i="1"/>
  <c r="F23" i="1"/>
  <c r="E23" i="1"/>
  <c r="H22" i="1"/>
  <c r="F22" i="1"/>
  <c r="E22" i="1"/>
  <c r="H21" i="1"/>
  <c r="F21" i="1"/>
  <c r="E21" i="1"/>
  <c r="H20" i="1"/>
  <c r="F20" i="1"/>
  <c r="E20" i="1"/>
  <c r="H19" i="1"/>
  <c r="F19" i="1"/>
  <c r="E19" i="1"/>
  <c r="H18" i="1"/>
  <c r="F18" i="1"/>
  <c r="E18" i="1"/>
  <c r="H17" i="1"/>
  <c r="F17" i="1"/>
  <c r="E17" i="1"/>
  <c r="H16" i="1"/>
  <c r="F16" i="1"/>
  <c r="E16" i="1"/>
  <c r="H15" i="1"/>
  <c r="F15" i="1"/>
  <c r="E15" i="1"/>
  <c r="H14" i="1"/>
  <c r="F14" i="1"/>
  <c r="E14" i="1"/>
  <c r="H13" i="1"/>
  <c r="F13" i="1"/>
  <c r="E13" i="1"/>
  <c r="H12" i="1"/>
  <c r="F12" i="1"/>
  <c r="E12" i="1"/>
  <c r="H11" i="1"/>
  <c r="F11" i="1"/>
  <c r="E11" i="1"/>
  <c r="H10" i="1"/>
  <c r="F10" i="1"/>
  <c r="E10" i="1"/>
  <c r="H38" i="1"/>
  <c r="F38" i="1"/>
  <c r="E38" i="1"/>
  <c r="H37" i="1"/>
  <c r="F37" i="1"/>
  <c r="E37" i="1"/>
  <c r="H36" i="1"/>
  <c r="F36" i="1"/>
  <c r="E36" i="1"/>
  <c r="H35" i="1"/>
  <c r="F35" i="1"/>
  <c r="E35" i="1"/>
  <c r="H34" i="1"/>
  <c r="F34" i="1"/>
  <c r="E34" i="1"/>
  <c r="H33" i="1"/>
  <c r="F33" i="1"/>
  <c r="E33" i="1"/>
  <c r="H32" i="1"/>
  <c r="F32" i="1"/>
  <c r="E32" i="1"/>
  <c r="H31" i="1"/>
  <c r="F31" i="1"/>
  <c r="E31" i="1"/>
  <c r="H30" i="1"/>
  <c r="F30" i="1"/>
  <c r="E30" i="1"/>
  <c r="H29" i="1"/>
  <c r="F29" i="1"/>
  <c r="E29" i="1"/>
  <c r="H28" i="1"/>
  <c r="F28" i="1"/>
  <c r="E28" i="1"/>
  <c r="H27" i="1"/>
  <c r="F27" i="1"/>
  <c r="E27" i="1"/>
  <c r="H26" i="1"/>
  <c r="F26" i="1"/>
  <c r="E26" i="1"/>
  <c r="H25" i="1"/>
  <c r="F25" i="1"/>
  <c r="E25" i="1"/>
  <c r="H54" i="1"/>
  <c r="F54" i="1"/>
  <c r="E54" i="1"/>
  <c r="H53" i="1"/>
  <c r="F53" i="1"/>
  <c r="E53" i="1"/>
  <c r="H52" i="1"/>
  <c r="F52" i="1"/>
  <c r="E52" i="1"/>
  <c r="H51" i="1"/>
  <c r="F51" i="1"/>
  <c r="E51" i="1"/>
  <c r="H50" i="1"/>
  <c r="F50" i="1"/>
  <c r="E50" i="1"/>
  <c r="H49" i="1"/>
  <c r="F49" i="1"/>
  <c r="E49" i="1"/>
  <c r="H48" i="1"/>
  <c r="F48" i="1"/>
  <c r="E48" i="1"/>
  <c r="H47" i="1"/>
  <c r="F47" i="1"/>
  <c r="E47" i="1"/>
  <c r="H46" i="1"/>
  <c r="F46" i="1"/>
  <c r="E46" i="1"/>
  <c r="H45" i="1"/>
  <c r="F45" i="1"/>
  <c r="E45" i="1"/>
  <c r="H44" i="1"/>
  <c r="F44" i="1"/>
  <c r="E44" i="1"/>
  <c r="H43" i="1"/>
  <c r="F43" i="1"/>
  <c r="E43" i="1"/>
  <c r="H42" i="1"/>
  <c r="F42" i="1"/>
  <c r="E42" i="1"/>
  <c r="H41" i="1"/>
  <c r="F41" i="1"/>
  <c r="E41" i="1"/>
  <c r="E71" i="1"/>
  <c r="E70" i="1"/>
  <c r="E69" i="1"/>
  <c r="E68" i="1"/>
  <c r="E67" i="1"/>
  <c r="E66" i="1"/>
  <c r="E65" i="1"/>
  <c r="E64" i="1"/>
  <c r="E63" i="1"/>
  <c r="E62" i="1"/>
  <c r="E61" i="1"/>
  <c r="E60" i="1"/>
  <c r="E59" i="1"/>
  <c r="E58" i="1"/>
  <c r="F71" i="1"/>
  <c r="F70" i="1"/>
  <c r="F69" i="1"/>
  <c r="F68" i="1"/>
  <c r="F67" i="1"/>
  <c r="F66" i="1"/>
  <c r="F65" i="1"/>
  <c r="F64" i="1"/>
  <c r="F63" i="1"/>
  <c r="F62" i="1"/>
  <c r="F61" i="1"/>
  <c r="F60" i="1"/>
  <c r="F59" i="1"/>
  <c r="F58" i="1"/>
  <c r="H59" i="1"/>
  <c r="H60" i="1"/>
  <c r="H61" i="1"/>
  <c r="H62" i="1"/>
  <c r="H63" i="1"/>
  <c r="H64" i="1"/>
  <c r="H65" i="1"/>
  <c r="H66" i="1"/>
  <c r="H67" i="1"/>
  <c r="H68" i="1"/>
  <c r="H69" i="1"/>
  <c r="H70" i="1"/>
  <c r="H71" i="1"/>
  <c r="H58" i="1"/>
  <c r="G22" i="5"/>
  <c r="G10" i="5"/>
  <c r="G19" i="5"/>
  <c r="G16" i="5"/>
  <c r="G13" i="5"/>
  <c r="G25" i="5"/>
  <c r="G23" i="5"/>
  <c r="G9" i="5"/>
  <c r="G15" i="5"/>
  <c r="G20" i="5"/>
  <c r="G26" i="5"/>
  <c r="G12" i="5"/>
  <c r="G17" i="5"/>
  <c r="G21" i="5"/>
  <c r="G18" i="5"/>
  <c r="G14" i="5"/>
  <c r="G11" i="5"/>
  <c r="G8" i="5"/>
  <c r="G2" i="5"/>
  <c r="G7" i="5"/>
  <c r="I71" i="1"/>
  <c r="I70" i="1"/>
  <c r="I69" i="1"/>
  <c r="I68" i="1"/>
  <c r="I67" i="1"/>
  <c r="I66" i="1"/>
  <c r="I65" i="1"/>
  <c r="I64" i="1"/>
  <c r="I63" i="1"/>
  <c r="I62" i="1"/>
  <c r="I61" i="1"/>
  <c r="I60" i="1"/>
  <c r="I59" i="1"/>
  <c r="I58" i="1"/>
  <c r="G27" i="5"/>
  <c r="G24" i="5"/>
  <c r="E4" i="5"/>
  <c r="I54" i="1"/>
  <c r="I53" i="1"/>
  <c r="I52" i="1"/>
  <c r="I51" i="1"/>
  <c r="I50" i="1"/>
  <c r="I49" i="1"/>
  <c r="I48" i="1"/>
  <c r="I47" i="1"/>
  <c r="I46" i="1"/>
  <c r="I45" i="1"/>
  <c r="I44" i="1"/>
  <c r="I43" i="1"/>
  <c r="I42" i="1"/>
  <c r="I41" i="1"/>
  <c r="I38" i="1"/>
  <c r="I37" i="1"/>
  <c r="I36" i="1"/>
  <c r="I35" i="1"/>
  <c r="I34" i="1"/>
  <c r="I33" i="1"/>
  <c r="I32" i="1"/>
  <c r="I31" i="1"/>
  <c r="I30" i="1"/>
  <c r="I29" i="1"/>
  <c r="I28" i="1"/>
  <c r="I27" i="1"/>
  <c r="I26" i="1"/>
  <c r="I25" i="1"/>
  <c r="I23" i="1"/>
  <c r="I22" i="1"/>
  <c r="I21" i="1"/>
  <c r="I20" i="1"/>
  <c r="I19" i="1"/>
  <c r="I18" i="1"/>
  <c r="I17" i="1"/>
  <c r="I16" i="1"/>
  <c r="I15" i="1"/>
  <c r="I14" i="1"/>
  <c r="I13" i="1"/>
  <c r="I12" i="1"/>
  <c r="I11" i="1"/>
  <c r="I10" i="1"/>
  <c r="I24" i="1"/>
  <c r="I9" i="1"/>
  <c r="I40" i="1"/>
  <c r="I39" i="1"/>
  <c r="I57" i="1"/>
  <c r="I56" i="1"/>
  <c r="I55" i="1"/>
  <c r="I8" i="1"/>
  <c r="I7" i="1"/>
  <c r="G4" i="1"/>
  <c r="H4" i="1"/>
  <c r="I4" i="1"/>
  <c r="F4" i="5"/>
  <c r="G4" i="5"/>
</calcChain>
</file>

<file path=xl/sharedStrings.xml><?xml version="1.0" encoding="utf-8"?>
<sst xmlns="http://schemas.openxmlformats.org/spreadsheetml/2006/main" count="224" uniqueCount="75">
  <si>
    <t>Columna</t>
  </si>
  <si>
    <t>Instrucciones</t>
  </si>
  <si>
    <t>Presupuesto de Proyecto</t>
  </si>
  <si>
    <t>[Nombre de la Compañía / Logo]</t>
  </si>
  <si>
    <t>Líder del Proyecto: [Nombre]</t>
  </si>
  <si>
    <t>Fecha de Inicio: [dd/mm/aaaa]</t>
  </si>
  <si>
    <t>Elemento</t>
  </si>
  <si>
    <t>Unidades</t>
  </si>
  <si>
    <t>Tasa</t>
  </si>
  <si>
    <t>Presupuesto</t>
  </si>
  <si>
    <t>Código</t>
  </si>
  <si>
    <t>[Tarea de Nivel 1]</t>
  </si>
  <si>
    <t>[Tarea de Nivel 2]</t>
  </si>
  <si>
    <t>[Tarea de Nivel 3]</t>
  </si>
  <si>
    <t>Labor (Personal)</t>
  </si>
  <si>
    <t>[Personal 1]</t>
  </si>
  <si>
    <t>[Personal 2]</t>
  </si>
  <si>
    <t>[Consultor 1]</t>
  </si>
  <si>
    <t>[Consultor 2]</t>
  </si>
  <si>
    <t>Consultoría</t>
  </si>
  <si>
    <t>[Material 1]</t>
  </si>
  <si>
    <t>[Material 2]</t>
  </si>
  <si>
    <t>[Material 3]</t>
  </si>
  <si>
    <t>Materiales</t>
  </si>
  <si>
    <t>[Item de Viaje 1]</t>
  </si>
  <si>
    <t>Viajes</t>
  </si>
  <si>
    <t>[Item de Viaje 2]</t>
  </si>
  <si>
    <t>[Item de Licencia 1]</t>
  </si>
  <si>
    <t>[Item de Licencia 2]</t>
  </si>
  <si>
    <t>Licencias</t>
  </si>
  <si>
    <t>Gastos Indirectos</t>
  </si>
  <si>
    <t>[Item de Gastos Indirectos 1]</t>
  </si>
  <si>
    <t>[Item de Gastos Indirectos 2]</t>
  </si>
  <si>
    <t>[Item de Gastos Indirectos 3]</t>
  </si>
  <si>
    <t>1.1</t>
  </si>
  <si>
    <t>1.1.1</t>
  </si>
  <si>
    <t>1.1.2</t>
  </si>
  <si>
    <t>1.2</t>
  </si>
  <si>
    <t>1.2.1</t>
  </si>
  <si>
    <t>2.1</t>
  </si>
  <si>
    <t>2.1.1</t>
  </si>
  <si>
    <t>Total</t>
  </si>
  <si>
    <t>Reservas</t>
  </si>
  <si>
    <t>% Reserva de Contingencia</t>
  </si>
  <si>
    <t>Costos Indirectos</t>
  </si>
  <si>
    <t>Categoría</t>
  </si>
  <si>
    <t>Recurso</t>
  </si>
  <si>
    <t>Tipo de Recurso</t>
  </si>
  <si>
    <t>Tipo de Unidades</t>
  </si>
  <si>
    <t>Horas / Jornadas</t>
  </si>
  <si>
    <t>Cantidad</t>
  </si>
  <si>
    <t>NA</t>
  </si>
  <si>
    <t>Costos Directos</t>
  </si>
  <si>
    <t>Hoja: Tasas</t>
  </si>
  <si>
    <t>Descripción:</t>
  </si>
  <si>
    <t>Se usa para registrar los datos maestros para el cálculo del Presupuesto a partir de los recursos.</t>
  </si>
  <si>
    <t>Aquí se especifica el nombre del Recurso, por ejemplo Analista de Sistemas 1, Electricista 1, Gerente de Proyectos, etc.</t>
  </si>
  <si>
    <t>Indica si es un Recurso de tipo Labor, cuando es una persona, Consultor, para servicios especializados contratados a terceros, Materiales (por ej. Componentes Electronicos, Piezas, entre otros.), Licencias de Propiedad Intelectual, Gastos por viajes, Gastos indirectos, o cualquier otro que sea necesario especificar.</t>
  </si>
  <si>
    <t>El tipo de unidad para medir la utilización del recurso, para el caso de personas, pueden ser las horas o jornadas, para materiales, la cantidad de piezas, volumenes o peso. Pueden utilizarse otras según sea el caso.</t>
  </si>
  <si>
    <t>La tasa en moneda a aplicar por la utilización del recurso, por ejemplo para personas esto será el costo por hora o jornada, para consultores la tarifa, para materiales el costo unitario, y así sucesivamente según el tipo de recurso.</t>
  </si>
  <si>
    <t>Hoja: Presupuesto detallado</t>
  </si>
  <si>
    <t>Se detallan los costos por recurso para cada actividad del Proyecto. Luego estos se sumarizan por actividades de mayor nivel</t>
  </si>
  <si>
    <t>Multiplicando la tasa en moneda por el uso del recurso, por las unidades, se obtiene el costo total para la actividad por el uso de dicho recurso.</t>
  </si>
  <si>
    <t>Aquí se registra el número de unidades del Recurso que consumirá la actividad, debe ser especificado según la estimación realizada (según método de estimación seleccionado).</t>
  </si>
  <si>
    <t>La tasa en moneda a aplicar por la utilización del recurso, su valor lo obtiene el libro Excel automáticamente, buscando en la Hoja "Datos" la Tasa que corresponde al Elemento especificado.</t>
  </si>
  <si>
    <t>El tipo de unidad para medir la utilización del recurso, su valor lo obtiene el libro Excel automáticamente, buscando en la Hoja "Datos" la Tasa que corresponde al Elemento especificado.</t>
  </si>
  <si>
    <t>Indica si es un Recurso de tipo Labor, Materiales, Licencias, Gastos por viajes, Gastos indirectos, o cualquier otro. Su valor lo obtiene el libro Excel automáticamente, buscando en la Hoja "Datos" la Tasa que corresponde al Elemento especificado.</t>
  </si>
  <si>
    <t>Aquí se especifica el nombre del Recurso, por ejemplo Analista de Sistemas 1, Electricista 1, Gerente de Proyectos, etc. Es importante que todo Recurso asignado en esta hoja, corresponda con uno registrado en la hoja de "Datos", para que así el libro Excel pueda determinar la tasa automáticamente.</t>
  </si>
  <si>
    <t>Código de Paquete de Trabajo, Tarea de Proyecto o Subtarea, según el método de desglose y codificación de las tareas seleccionado.</t>
  </si>
  <si>
    <t>Nombre de la tarea para la cual se está especificando el Presupuesto. Aquí se puede presentar el desglose en tres niveles y la plantilla esta prefabricada para permitir la totalización.</t>
  </si>
  <si>
    <t>Hoja: Presupuesto por Recursos</t>
  </si>
  <si>
    <t>En esta hoja se totaliza el presupuesto asociado a cada Recurso. Para ello, se sumariza el presupuesto de cada recurso en cada actividad.</t>
  </si>
  <si>
    <t>Se usa esta columna para categorízar los Recursos, como por ejemplo "Costos Directos" y "Costos Indirectos".</t>
  </si>
  <si>
    <t>En esta columna se sumariza el Presupuesto del Recurso en cada actividad de la hoja de Presupuesto Detallado, presentando de esta forma un subtotal por Recurso.</t>
  </si>
  <si>
    <t>Tarea / Actividad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</si>
</sst>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20"/>
      <color theme="1"/>
      <name val="Calibri"/>
      <family val="2"/>
      <scheme val="minor"/>
    </font>
    <font>
      <b/>
      <sz val="14"/>
      <color theme="3"/>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right/>
      <top style="thin">
        <color auto="1"/>
      </top>
      <bottom style="thin">
        <color auto="1"/>
      </bottom>
      <diagonal/>
    </border>
  </borders>
  <cellStyleXfs count="2">
    <xf numFmtId="0" fontId="0" fillId="0" borderId="0"/>
    <xf numFmtId="164" fontId="1" fillId="0" borderId="0" applyFont="0" applyFill="0" applyBorder="0" applyAlignment="0" applyProtection="0"/>
  </cellStyleXfs>
  <cellXfs count="32">
    <xf numFmtId="0" fontId="0" fillId="0" borderId="0" xfId="0"/>
    <xf numFmtId="0" fontId="0" fillId="2" borderId="0" xfId="0" applyFill="1" applyBorder="1"/>
    <xf numFmtId="0" fontId="0" fillId="2" borderId="0" xfId="0" applyFill="1"/>
    <xf numFmtId="0" fontId="3" fillId="2" borderId="0" xfId="0" applyFont="1" applyFill="1" applyBorder="1"/>
    <xf numFmtId="0" fontId="2" fillId="2" borderId="0" xfId="0" applyFont="1" applyFill="1" applyBorder="1"/>
    <xf numFmtId="0" fontId="4" fillId="2" borderId="0" xfId="0" applyFont="1" applyFill="1" applyBorder="1"/>
    <xf numFmtId="0" fontId="5" fillId="2" borderId="0" xfId="0" applyFont="1" applyFill="1" applyBorder="1"/>
    <xf numFmtId="0" fontId="6" fillId="2" borderId="0" xfId="0" applyFont="1" applyFill="1" applyBorder="1"/>
    <xf numFmtId="0" fontId="7" fillId="2" borderId="0" xfId="0" applyFont="1" applyFill="1" applyBorder="1"/>
    <xf numFmtId="0" fontId="4" fillId="2" borderId="0" xfId="0" applyFont="1" applyFill="1" applyBorder="1" applyAlignment="1">
      <alignment horizontal="center" wrapText="1"/>
    </xf>
    <xf numFmtId="0" fontId="4" fillId="2" borderId="0" xfId="0" applyFont="1" applyFill="1" applyBorder="1" applyAlignment="1">
      <alignment horizontal="center"/>
    </xf>
    <xf numFmtId="0" fontId="2" fillId="3" borderId="0" xfId="0" applyFont="1" applyFill="1" applyBorder="1" applyAlignment="1">
      <alignment horizontal="left" vertical="top"/>
    </xf>
    <xf numFmtId="0" fontId="0" fillId="3"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xf numFmtId="0" fontId="0" fillId="2" borderId="0" xfId="0" applyFont="1" applyFill="1" applyBorder="1" applyAlignment="1">
      <alignment horizontal="left" vertical="top" indent="2"/>
    </xf>
    <xf numFmtId="0" fontId="0" fillId="2" borderId="0" xfId="0" applyFont="1" applyFill="1" applyBorder="1" applyAlignment="1">
      <alignment horizontal="left" vertical="top"/>
    </xf>
    <xf numFmtId="0" fontId="0" fillId="2" borderId="0" xfId="0" applyFont="1" applyFill="1" applyBorder="1" applyAlignment="1">
      <alignment horizontal="left" vertical="top" indent="4"/>
    </xf>
    <xf numFmtId="164" fontId="0" fillId="2" borderId="0" xfId="1" applyFont="1" applyFill="1" applyBorder="1" applyAlignment="1">
      <alignment horizontal="left" vertical="top"/>
    </xf>
    <xf numFmtId="164" fontId="0" fillId="2" borderId="0" xfId="0" applyNumberFormat="1" applyFont="1" applyFill="1" applyBorder="1" applyAlignment="1">
      <alignment horizontal="left" vertical="top"/>
    </xf>
    <xf numFmtId="164" fontId="0" fillId="3" borderId="0" xfId="0" applyNumberFormat="1" applyFill="1" applyBorder="1" applyAlignment="1">
      <alignment horizontal="left" vertical="top"/>
    </xf>
    <xf numFmtId="9" fontId="0" fillId="2" borderId="0" xfId="0" applyNumberFormat="1" applyFill="1" applyBorder="1"/>
    <xf numFmtId="164" fontId="3" fillId="3" borderId="0" xfId="0" applyNumberFormat="1" applyFont="1" applyFill="1" applyBorder="1"/>
    <xf numFmtId="0" fontId="0" fillId="2" borderId="0" xfId="0" applyFont="1" applyFill="1" applyBorder="1" applyAlignment="1">
      <alignment horizontal="right" vertical="top"/>
    </xf>
    <xf numFmtId="164" fontId="0" fillId="2" borderId="0" xfId="1" applyFont="1" applyFill="1" applyBorder="1" applyAlignment="1">
      <alignment horizontal="right" vertical="top"/>
    </xf>
    <xf numFmtId="164" fontId="2" fillId="3" borderId="0" xfId="1" applyFont="1" applyFill="1" applyBorder="1" applyAlignment="1">
      <alignment horizontal="left" vertical="top"/>
    </xf>
    <xf numFmtId="0" fontId="0" fillId="3" borderId="0" xfId="0" applyFill="1" applyBorder="1" applyAlignment="1">
      <alignment horizontal="right" vertical="top"/>
    </xf>
    <xf numFmtId="0" fontId="4" fillId="2" borderId="0" xfId="0" applyFont="1" applyFill="1" applyBorder="1" applyAlignment="1">
      <alignment horizontal="left"/>
    </xf>
    <xf numFmtId="0" fontId="0" fillId="2" borderId="0" xfId="0" applyFont="1" applyFill="1" applyBorder="1" applyAlignment="1">
      <alignment horizontal="left" vertical="top" wrapText="1"/>
    </xf>
    <xf numFmtId="0" fontId="0" fillId="2" borderId="1" xfId="0" applyFont="1" applyFill="1" applyBorder="1" applyAlignment="1">
      <alignment horizontal="left" vertical="top"/>
    </xf>
    <xf numFmtId="0" fontId="0" fillId="2" borderId="1" xfId="0" applyFont="1" applyFill="1" applyBorder="1" applyAlignment="1">
      <alignment horizontal="left" vertical="top" wrapText="1"/>
    </xf>
    <xf numFmtId="0" fontId="0" fillId="2" borderId="0" xfId="0" applyFill="1" applyAlignment="1">
      <alignmen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G27"/>
  <sheetViews>
    <sheetView view="pageBreakPreview" zoomScale="130" zoomScaleSheetLayoutView="130" workbookViewId="0">
      <selection activeCell="B2" sqref="B2"/>
    </sheetView>
  </sheetViews>
  <sheetFormatPr baseColWidth="10" defaultRowHeight="15" x14ac:dyDescent="0.2"/>
  <cols>
    <col min="1" max="1" width="1.5" style="1" customWidth="1"/>
    <col min="2" max="2" width="11.1640625" style="1" customWidth="1"/>
    <col min="3" max="3" width="26.33203125" style="1" customWidth="1"/>
    <col min="4" max="4" width="8" style="1" customWidth="1"/>
    <col min="5" max="5" width="19" style="1" customWidth="1"/>
    <col min="6" max="6" width="9" style="1" customWidth="1"/>
    <col min="7" max="7" width="21.33203125" style="1" customWidth="1"/>
    <col min="8" max="8" width="1.6640625" style="1" customWidth="1"/>
    <col min="9" max="9" width="17.83203125" style="1" customWidth="1"/>
    <col min="10" max="10" width="12.33203125" style="1" bestFit="1" customWidth="1"/>
    <col min="11" max="11" width="2.1640625" style="1" customWidth="1"/>
    <col min="12" max="16384" width="10.83203125" style="1"/>
  </cols>
  <sheetData>
    <row r="1" spans="2:7" ht="26" x14ac:dyDescent="0.3">
      <c r="B1" s="6" t="s">
        <v>2</v>
      </c>
      <c r="F1" s="4" t="s">
        <v>3</v>
      </c>
    </row>
    <row r="2" spans="2:7" ht="19" x14ac:dyDescent="0.25">
      <c r="B2" s="7"/>
      <c r="E2" s="1" t="s">
        <v>43</v>
      </c>
      <c r="G2" s="21">
        <f>'Presupuesto Detallado'!I2</f>
        <v>0.3</v>
      </c>
    </row>
    <row r="3" spans="2:7" ht="16" x14ac:dyDescent="0.2">
      <c r="B3" s="8" t="s">
        <v>4</v>
      </c>
      <c r="D3" s="3"/>
      <c r="E3" s="10" t="s">
        <v>9</v>
      </c>
      <c r="F3" s="10" t="s">
        <v>42</v>
      </c>
      <c r="G3" s="10" t="s">
        <v>41</v>
      </c>
    </row>
    <row r="4" spans="2:7" ht="16" x14ac:dyDescent="0.2">
      <c r="B4" s="8" t="s">
        <v>5</v>
      </c>
      <c r="D4" s="5" t="s">
        <v>41</v>
      </c>
      <c r="E4" s="22">
        <f>G7+G24</f>
        <v>0</v>
      </c>
      <c r="F4" s="22">
        <f>E4*G2</f>
        <v>0</v>
      </c>
      <c r="G4" s="22">
        <f>SUM(E4:F4)</f>
        <v>0</v>
      </c>
    </row>
    <row r="6" spans="2:7" ht="16" x14ac:dyDescent="0.2">
      <c r="B6" s="10" t="s">
        <v>45</v>
      </c>
      <c r="C6" s="10" t="s">
        <v>46</v>
      </c>
      <c r="D6" s="10"/>
      <c r="E6" s="10" t="s">
        <v>48</v>
      </c>
      <c r="F6" s="10" t="s">
        <v>8</v>
      </c>
      <c r="G6" s="10" t="s">
        <v>9</v>
      </c>
    </row>
    <row r="7" spans="2:7" x14ac:dyDescent="0.2">
      <c r="B7" s="11" t="s">
        <v>52</v>
      </c>
      <c r="C7" s="11"/>
      <c r="D7" s="11"/>
      <c r="E7" s="11"/>
      <c r="F7" s="11"/>
      <c r="G7" s="25">
        <f>G8+G11+G14+G18+G21</f>
        <v>0</v>
      </c>
    </row>
    <row r="8" spans="2:7" x14ac:dyDescent="0.2">
      <c r="B8" s="15" t="s">
        <v>14</v>
      </c>
      <c r="C8" s="16"/>
      <c r="D8" s="16"/>
      <c r="E8" s="16"/>
      <c r="F8" s="16"/>
      <c r="G8" s="18">
        <f>SUM(G9:G10)</f>
        <v>0</v>
      </c>
    </row>
    <row r="9" spans="2:7" x14ac:dyDescent="0.2">
      <c r="B9" s="17"/>
      <c r="C9" s="16" t="s">
        <v>15</v>
      </c>
      <c r="D9" s="16"/>
      <c r="E9" s="16" t="str">
        <f>VLOOKUP(C9,Datos!$B$8:$E$21,3,)</f>
        <v>Horas / Jornadas</v>
      </c>
      <c r="F9" s="23">
        <f>VLOOKUP(C9,Datos!$B$8:$E$21,4,)</f>
        <v>1</v>
      </c>
      <c r="G9" s="24">
        <f>SUMIFS('Presupuesto Detallado'!I$7:I$71,'Presupuesto Detallado'!F$7:F$71,'Por Recursos'!$C9)</f>
        <v>0</v>
      </c>
    </row>
    <row r="10" spans="2:7" x14ac:dyDescent="0.2">
      <c r="B10" s="16"/>
      <c r="C10" s="16" t="s">
        <v>16</v>
      </c>
      <c r="D10" s="16"/>
      <c r="E10" s="16" t="str">
        <f>VLOOKUP(C10,Datos!$B$8:$E$21,3,)</f>
        <v>Horas / Jornadas</v>
      </c>
      <c r="F10" s="23">
        <f>VLOOKUP(C10,Datos!$B$8:$E$21,4,)</f>
        <v>1</v>
      </c>
      <c r="G10" s="24">
        <f>SUMIFS('Presupuesto Detallado'!I$7:I$71,'Presupuesto Detallado'!F$7:F$71,'Por Recursos'!$C10)</f>
        <v>0</v>
      </c>
    </row>
    <row r="11" spans="2:7" x14ac:dyDescent="0.2">
      <c r="B11" s="15" t="s">
        <v>19</v>
      </c>
      <c r="C11" s="16"/>
      <c r="D11" s="16"/>
      <c r="E11" s="16"/>
      <c r="F11" s="18"/>
      <c r="G11" s="18">
        <f>SUM(G12:G13)</f>
        <v>0</v>
      </c>
    </row>
    <row r="12" spans="2:7" x14ac:dyDescent="0.2">
      <c r="B12" s="16"/>
      <c r="C12" s="16" t="s">
        <v>17</v>
      </c>
      <c r="D12" s="16"/>
      <c r="E12" s="16" t="str">
        <f>VLOOKUP(C12,Datos!$B$8:$E$21,3,)</f>
        <v>Horas / Jornadas</v>
      </c>
      <c r="F12" s="23">
        <f>VLOOKUP(C12,Datos!$B$8:$E$21,4,)</f>
        <v>1</v>
      </c>
      <c r="G12" s="24">
        <f>SUMIFS('Presupuesto Detallado'!I$7:I$71,'Presupuesto Detallado'!F$7:F$71,'Por Recursos'!$C12)</f>
        <v>0</v>
      </c>
    </row>
    <row r="13" spans="2:7" x14ac:dyDescent="0.2">
      <c r="B13" s="16"/>
      <c r="C13" s="16" t="s">
        <v>18</v>
      </c>
      <c r="D13" s="16"/>
      <c r="E13" s="16" t="str">
        <f>VLOOKUP(C13,Datos!$B$8:$E$21,3,)</f>
        <v>Horas / Jornadas</v>
      </c>
      <c r="F13" s="23">
        <f>VLOOKUP(C13,Datos!$B$8:$E$21,4,)</f>
        <v>1</v>
      </c>
      <c r="G13" s="24">
        <f>SUMIFS('Presupuesto Detallado'!I$7:I$71,'Presupuesto Detallado'!F$7:F$71,'Por Recursos'!$C13)</f>
        <v>0</v>
      </c>
    </row>
    <row r="14" spans="2:7" x14ac:dyDescent="0.2">
      <c r="B14" s="15" t="s">
        <v>23</v>
      </c>
      <c r="C14" s="16"/>
      <c r="D14" s="16"/>
      <c r="E14" s="16"/>
      <c r="F14" s="18"/>
      <c r="G14" s="18">
        <f>SUM(G15:G17)</f>
        <v>0</v>
      </c>
    </row>
    <row r="15" spans="2:7" x14ac:dyDescent="0.2">
      <c r="B15" s="16"/>
      <c r="C15" s="16" t="s">
        <v>20</v>
      </c>
      <c r="D15" s="16"/>
      <c r="E15" s="16" t="str">
        <f>VLOOKUP(C15,Datos!$B$8:$E$21,3,)</f>
        <v>Cantidad</v>
      </c>
      <c r="F15" s="23">
        <f>VLOOKUP(C15,Datos!$B$8:$E$21,4,)</f>
        <v>1</v>
      </c>
      <c r="G15" s="24">
        <f>SUMIFS('Presupuesto Detallado'!I$7:I$71,'Presupuesto Detallado'!F$7:F$71,'Por Recursos'!$C15)</f>
        <v>0</v>
      </c>
    </row>
    <row r="16" spans="2:7" x14ac:dyDescent="0.2">
      <c r="B16" s="16"/>
      <c r="C16" s="16" t="s">
        <v>21</v>
      </c>
      <c r="D16" s="16"/>
      <c r="E16" s="16" t="str">
        <f>VLOOKUP(C16,Datos!$B$8:$E$21,3,)</f>
        <v>Cantidad</v>
      </c>
      <c r="F16" s="23">
        <f>VLOOKUP(C16,Datos!$B$8:$E$21,4,)</f>
        <v>1</v>
      </c>
      <c r="G16" s="24">
        <f>SUMIFS('Presupuesto Detallado'!I$7:I$71,'Presupuesto Detallado'!F$7:F$71,'Por Recursos'!$C16)</f>
        <v>0</v>
      </c>
    </row>
    <row r="17" spans="2:7" x14ac:dyDescent="0.2">
      <c r="B17" s="16"/>
      <c r="C17" s="16" t="s">
        <v>22</v>
      </c>
      <c r="D17" s="16"/>
      <c r="E17" s="16" t="str">
        <f>VLOOKUP(C17,Datos!$B$8:$E$21,3,)</f>
        <v>Cantidad</v>
      </c>
      <c r="F17" s="23">
        <f>VLOOKUP(C17,Datos!$B$8:$E$21,4,)</f>
        <v>1</v>
      </c>
      <c r="G17" s="24">
        <f>SUMIFS('Presupuesto Detallado'!I$7:I$71,'Presupuesto Detallado'!F$7:F$71,'Por Recursos'!$C17)</f>
        <v>0</v>
      </c>
    </row>
    <row r="18" spans="2:7" x14ac:dyDescent="0.2">
      <c r="B18" s="15" t="s">
        <v>29</v>
      </c>
      <c r="C18" s="16"/>
      <c r="D18" s="16"/>
      <c r="E18" s="16"/>
      <c r="F18" s="18"/>
      <c r="G18" s="18">
        <f>SUM(G19:G20)</f>
        <v>0</v>
      </c>
    </row>
    <row r="19" spans="2:7" x14ac:dyDescent="0.2">
      <c r="B19" s="16"/>
      <c r="C19" s="16" t="s">
        <v>27</v>
      </c>
      <c r="D19" s="16"/>
      <c r="E19" s="16" t="str">
        <f>VLOOKUP(C19,Datos!$B$8:$E$21,3,)</f>
        <v>Cantidad</v>
      </c>
      <c r="F19" s="23">
        <f>VLOOKUP(C19,Datos!$B$8:$E$21,4,)</f>
        <v>1</v>
      </c>
      <c r="G19" s="24">
        <f>SUMIFS('Presupuesto Detallado'!I$7:I$71,'Presupuesto Detallado'!F$7:F$71,'Por Recursos'!$C19)</f>
        <v>0</v>
      </c>
    </row>
    <row r="20" spans="2:7" x14ac:dyDescent="0.2">
      <c r="B20" s="16"/>
      <c r="C20" s="16" t="s">
        <v>28</v>
      </c>
      <c r="D20" s="16"/>
      <c r="E20" s="16" t="str">
        <f>VLOOKUP(C20,Datos!$B$8:$E$21,3,)</f>
        <v>Cantidad</v>
      </c>
      <c r="F20" s="23">
        <f>VLOOKUP(C20,Datos!$B$8:$E$21,4,)</f>
        <v>1</v>
      </c>
      <c r="G20" s="24">
        <f>SUMIFS('Presupuesto Detallado'!I$7:I$71,'Presupuesto Detallado'!F$7:F$71,'Por Recursos'!$C20)</f>
        <v>0</v>
      </c>
    </row>
    <row r="21" spans="2:7" x14ac:dyDescent="0.2">
      <c r="B21" s="15" t="s">
        <v>25</v>
      </c>
      <c r="C21" s="13"/>
      <c r="D21" s="13"/>
      <c r="E21" s="16"/>
      <c r="F21" s="18"/>
      <c r="G21" s="18">
        <f>SUM(G22:G23)</f>
        <v>0</v>
      </c>
    </row>
    <row r="22" spans="2:7" x14ac:dyDescent="0.2">
      <c r="B22" s="14"/>
      <c r="C22" s="16" t="s">
        <v>24</v>
      </c>
      <c r="D22" s="16"/>
      <c r="E22" s="16" t="str">
        <f>VLOOKUP(C22,Datos!$B$8:$E$21,3,)</f>
        <v>Cantidad</v>
      </c>
      <c r="F22" s="23">
        <f>VLOOKUP(C22,Datos!$B$8:$E$21,4,)</f>
        <v>1</v>
      </c>
      <c r="G22" s="24">
        <f>SUMIFS('Presupuesto Detallado'!I$7:I$71,'Presupuesto Detallado'!F$7:F$71,'Por Recursos'!$C22)</f>
        <v>0</v>
      </c>
    </row>
    <row r="23" spans="2:7" x14ac:dyDescent="0.2">
      <c r="B23" s="17"/>
      <c r="C23" s="16" t="s">
        <v>26</v>
      </c>
      <c r="D23" s="16"/>
      <c r="E23" s="16" t="str">
        <f>VLOOKUP(C23,Datos!$B$8:$E$21,3,)</f>
        <v>Cantidad</v>
      </c>
      <c r="F23" s="23">
        <f>VLOOKUP(C23,Datos!$B$8:$E$21,4,)</f>
        <v>1</v>
      </c>
      <c r="G23" s="24">
        <f>SUMIFS('Presupuesto Detallado'!I$7:I$71,'Presupuesto Detallado'!F$7:F$71,'Por Recursos'!$C23)</f>
        <v>0</v>
      </c>
    </row>
    <row r="24" spans="2:7" x14ac:dyDescent="0.2">
      <c r="B24" s="11" t="s">
        <v>44</v>
      </c>
      <c r="C24" s="11"/>
      <c r="D24" s="11"/>
      <c r="E24" s="11"/>
      <c r="F24" s="11"/>
      <c r="G24" s="25">
        <f>SUM(G25:G27)</f>
        <v>0</v>
      </c>
    </row>
    <row r="25" spans="2:7" x14ac:dyDescent="0.2">
      <c r="B25" s="16"/>
      <c r="C25" s="13" t="s">
        <v>31</v>
      </c>
      <c r="D25" s="13"/>
      <c r="E25" s="16" t="str">
        <f>VLOOKUP(C25,Datos!$B$8:$E$21,3,)</f>
        <v>NA</v>
      </c>
      <c r="F25" s="23">
        <f>VLOOKUP(C25,Datos!$B$8:$E$21,4,)</f>
        <v>1</v>
      </c>
      <c r="G25" s="24">
        <f>SUMIFS('Presupuesto Detallado'!I$7:I$71,'Presupuesto Detallado'!F$7:F$71,'Por Recursos'!$C25)</f>
        <v>0</v>
      </c>
    </row>
    <row r="26" spans="2:7" x14ac:dyDescent="0.2">
      <c r="B26" s="16"/>
      <c r="C26" s="13" t="s">
        <v>32</v>
      </c>
      <c r="D26" s="13"/>
      <c r="E26" s="16" t="str">
        <f>VLOOKUP(C26,Datos!$B$8:$E$21,3,)</f>
        <v>NA</v>
      </c>
      <c r="F26" s="23">
        <f>VLOOKUP(C26,Datos!$B$8:$E$21,4,)</f>
        <v>1</v>
      </c>
      <c r="G26" s="24">
        <f>SUMIFS('Presupuesto Detallado'!I$7:I$71,'Presupuesto Detallado'!F$7:F$71,'Por Recursos'!$C26)</f>
        <v>0</v>
      </c>
    </row>
    <row r="27" spans="2:7" x14ac:dyDescent="0.2">
      <c r="B27" s="16"/>
      <c r="C27" s="13" t="s">
        <v>33</v>
      </c>
      <c r="D27" s="13"/>
      <c r="E27" s="16" t="str">
        <f>VLOOKUP(C27,Datos!$B$8:$E$21,3,)</f>
        <v>NA</v>
      </c>
      <c r="F27" s="23">
        <f>VLOOKUP(C27,Datos!$B$8:$E$21,4,)</f>
        <v>1</v>
      </c>
      <c r="G27" s="24">
        <f>SUMIFS('Presupuesto Detallado'!I$7:I$71,'Presupuesto Detallado'!F$7:F$71,'Por Recursos'!$C27)</f>
        <v>0</v>
      </c>
    </row>
  </sheetData>
  <pageMargins left="0.70866141732283472" right="0.70866141732283472" top="0.74803149606299213" bottom="0.74803149606299213" header="0.31496062992125984" footer="0.31496062992125984"/>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I71"/>
  <sheetViews>
    <sheetView view="pageBreakPreview" zoomScale="115" zoomScaleSheetLayoutView="115" workbookViewId="0">
      <selection activeCell="E12" sqref="E12"/>
    </sheetView>
  </sheetViews>
  <sheetFormatPr baseColWidth="10" defaultRowHeight="15" x14ac:dyDescent="0.2"/>
  <cols>
    <col min="1" max="1" width="1.5" style="1" customWidth="1"/>
    <col min="2" max="2" width="7.83203125" style="1" customWidth="1"/>
    <col min="3" max="3" width="16.5" style="1" customWidth="1"/>
    <col min="4" max="4" width="27" style="1" customWidth="1"/>
    <col min="5" max="5" width="16.33203125" style="1" bestFit="1" customWidth="1"/>
    <col min="6" max="6" width="18" style="1" bestFit="1" customWidth="1"/>
    <col min="7" max="7" width="14.5" style="1" customWidth="1"/>
    <col min="8" max="8" width="9.5" style="1" customWidth="1"/>
    <col min="9" max="9" width="13.1640625" style="1" bestFit="1" customWidth="1"/>
    <col min="10" max="10" width="2" style="1" customWidth="1"/>
    <col min="11" max="11" width="12.33203125" style="1" bestFit="1" customWidth="1"/>
    <col min="12" max="12" width="2.1640625" style="1" customWidth="1"/>
    <col min="13" max="16384" width="10.83203125" style="1"/>
  </cols>
  <sheetData>
    <row r="1" spans="2:9" ht="26" x14ac:dyDescent="0.3">
      <c r="B1" s="6" t="s">
        <v>2</v>
      </c>
      <c r="G1" s="4" t="s">
        <v>3</v>
      </c>
    </row>
    <row r="2" spans="2:9" ht="19" x14ac:dyDescent="0.25">
      <c r="B2" s="7"/>
      <c r="G2" s="1" t="s">
        <v>43</v>
      </c>
      <c r="I2" s="21">
        <v>0.3</v>
      </c>
    </row>
    <row r="3" spans="2:9" ht="15.75" customHeight="1" x14ac:dyDescent="0.2">
      <c r="B3" s="8" t="s">
        <v>4</v>
      </c>
      <c r="E3" s="3"/>
      <c r="F3" s="3"/>
      <c r="G3" s="10" t="s">
        <v>9</v>
      </c>
      <c r="H3" s="10" t="s">
        <v>42</v>
      </c>
      <c r="I3" s="10" t="s">
        <v>41</v>
      </c>
    </row>
    <row r="4" spans="2:9" ht="15" customHeight="1" x14ac:dyDescent="0.2">
      <c r="B4" s="8" t="s">
        <v>5</v>
      </c>
      <c r="E4" s="5" t="s">
        <v>41</v>
      </c>
      <c r="F4" s="5"/>
      <c r="G4" s="22">
        <f>I7+I55</f>
        <v>0</v>
      </c>
      <c r="H4" s="22">
        <f>G4*I2</f>
        <v>0</v>
      </c>
      <c r="I4" s="22">
        <f>SUM(G4:H4)</f>
        <v>0</v>
      </c>
    </row>
    <row r="6" spans="2:9" ht="16" x14ac:dyDescent="0.2">
      <c r="B6" s="9" t="s">
        <v>10</v>
      </c>
      <c r="C6" s="10" t="s">
        <v>74</v>
      </c>
      <c r="D6" s="10" t="s">
        <v>6</v>
      </c>
      <c r="E6" s="10" t="s">
        <v>47</v>
      </c>
      <c r="F6" s="10" t="s">
        <v>48</v>
      </c>
      <c r="G6" s="10" t="s">
        <v>7</v>
      </c>
      <c r="H6" s="10" t="s">
        <v>8</v>
      </c>
      <c r="I6" s="10" t="s">
        <v>9</v>
      </c>
    </row>
    <row r="7" spans="2:9" ht="15" customHeight="1" x14ac:dyDescent="0.2">
      <c r="B7" s="11">
        <v>1</v>
      </c>
      <c r="C7" s="11" t="s">
        <v>11</v>
      </c>
      <c r="D7" s="12"/>
      <c r="E7" s="12"/>
      <c r="F7" s="12"/>
      <c r="G7" s="26"/>
      <c r="H7" s="12"/>
      <c r="I7" s="20">
        <f>I8+I39</f>
        <v>0</v>
      </c>
    </row>
    <row r="8" spans="2:9" x14ac:dyDescent="0.2">
      <c r="B8" s="13" t="s">
        <v>34</v>
      </c>
      <c r="C8" s="15" t="s">
        <v>12</v>
      </c>
      <c r="D8" s="16"/>
      <c r="E8" s="16"/>
      <c r="F8" s="16"/>
      <c r="G8" s="23"/>
      <c r="H8" s="16"/>
      <c r="I8" s="19">
        <f>I9+I24</f>
        <v>0</v>
      </c>
    </row>
    <row r="9" spans="2:9" x14ac:dyDescent="0.2">
      <c r="B9" s="13" t="s">
        <v>35</v>
      </c>
      <c r="C9" s="17" t="s">
        <v>13</v>
      </c>
      <c r="D9" s="16"/>
      <c r="E9" s="16"/>
      <c r="F9" s="16"/>
      <c r="G9" s="23"/>
      <c r="H9" s="16"/>
      <c r="I9" s="19">
        <f>SUM(I10:I23)</f>
        <v>0</v>
      </c>
    </row>
    <row r="10" spans="2:9" x14ac:dyDescent="0.2">
      <c r="B10" s="13"/>
      <c r="C10" s="16"/>
      <c r="D10" s="16" t="s">
        <v>15</v>
      </c>
      <c r="E10" s="18" t="str">
        <f>VLOOKUP(D10,Datos!$B$8:$E$21,2,)</f>
        <v>Labor (Personal)</v>
      </c>
      <c r="F10" s="18" t="str">
        <f>VLOOKUP(D10,Datos!$B$8:$E$21,3,)</f>
        <v>Horas / Jornadas</v>
      </c>
      <c r="G10" s="23">
        <v>0</v>
      </c>
      <c r="H10" s="18">
        <f>VLOOKUP(D10,Datos!$B$8:$E$21,4,)</f>
        <v>1</v>
      </c>
      <c r="I10" s="19">
        <f>G10*H10</f>
        <v>0</v>
      </c>
    </row>
    <row r="11" spans="2:9" x14ac:dyDescent="0.2">
      <c r="B11" s="13"/>
      <c r="C11" s="16"/>
      <c r="D11" s="16" t="s">
        <v>16</v>
      </c>
      <c r="E11" s="18" t="str">
        <f>VLOOKUP(D11,Datos!$B$8:$E$21,2,)</f>
        <v>Labor (Personal)</v>
      </c>
      <c r="F11" s="18" t="str">
        <f>VLOOKUP(D11,Datos!$B$8:$E$21,3,)</f>
        <v>Horas / Jornadas</v>
      </c>
      <c r="G11" s="23">
        <v>0</v>
      </c>
      <c r="H11" s="18">
        <f>VLOOKUP(D11,Datos!$B$8:$E$21,4)</f>
        <v>1</v>
      </c>
      <c r="I11" s="19">
        <f t="shared" ref="I11:I23" si="0">G11*H11</f>
        <v>0</v>
      </c>
    </row>
    <row r="12" spans="2:9" x14ac:dyDescent="0.2">
      <c r="B12" s="13"/>
      <c r="C12" s="16"/>
      <c r="D12" s="16" t="s">
        <v>17</v>
      </c>
      <c r="E12" s="18" t="str">
        <f>VLOOKUP(D12,Datos!$B$8:$E$21,2,)</f>
        <v>Consultoría</v>
      </c>
      <c r="F12" s="18" t="str">
        <f>VLOOKUP(D12,Datos!$B$8:$E$21,3,)</f>
        <v>Horas / Jornadas</v>
      </c>
      <c r="G12" s="23">
        <v>0</v>
      </c>
      <c r="H12" s="18">
        <f>VLOOKUP(D12,Datos!$B$8:$E$21,4)</f>
        <v>1</v>
      </c>
      <c r="I12" s="19">
        <f t="shared" si="0"/>
        <v>0</v>
      </c>
    </row>
    <row r="13" spans="2:9" x14ac:dyDescent="0.2">
      <c r="B13" s="13"/>
      <c r="C13" s="16"/>
      <c r="D13" s="16" t="s">
        <v>18</v>
      </c>
      <c r="E13" s="18" t="str">
        <f>VLOOKUP(D13,Datos!$B$8:$E$21,2,)</f>
        <v>Consultoría</v>
      </c>
      <c r="F13" s="18" t="str">
        <f>VLOOKUP(D13,Datos!$B$8:$E$21,3,)</f>
        <v>Horas / Jornadas</v>
      </c>
      <c r="G13" s="23">
        <v>0</v>
      </c>
      <c r="H13" s="18">
        <f>VLOOKUP(D13,Datos!$B$8:$E$21,4)</f>
        <v>1</v>
      </c>
      <c r="I13" s="19">
        <f t="shared" si="0"/>
        <v>0</v>
      </c>
    </row>
    <row r="14" spans="2:9" x14ac:dyDescent="0.2">
      <c r="B14" s="13"/>
      <c r="C14" s="16"/>
      <c r="D14" s="16" t="s">
        <v>20</v>
      </c>
      <c r="E14" s="18" t="str">
        <f>VLOOKUP(D14,Datos!$B$8:$E$21,2,)</f>
        <v>Materiales</v>
      </c>
      <c r="F14" s="18" t="str">
        <f>VLOOKUP(D14,Datos!$B$8:$E$21,3,)</f>
        <v>Cantidad</v>
      </c>
      <c r="G14" s="23">
        <v>0</v>
      </c>
      <c r="H14" s="18">
        <f>VLOOKUP(D14,Datos!$B$8:$E$21,4)</f>
        <v>1</v>
      </c>
      <c r="I14" s="19">
        <f t="shared" si="0"/>
        <v>0</v>
      </c>
    </row>
    <row r="15" spans="2:9" x14ac:dyDescent="0.2">
      <c r="B15" s="13"/>
      <c r="C15" s="16"/>
      <c r="D15" s="16" t="s">
        <v>21</v>
      </c>
      <c r="E15" s="18" t="str">
        <f>VLOOKUP(D15,Datos!$B$8:$E$21,2,)</f>
        <v>Materiales</v>
      </c>
      <c r="F15" s="18" t="str">
        <f>VLOOKUP(D15,Datos!$B$8:$E$21,3,)</f>
        <v>Cantidad</v>
      </c>
      <c r="G15" s="23">
        <v>0</v>
      </c>
      <c r="H15" s="18">
        <f>VLOOKUP(D15,Datos!$B$8:$E$21,4)</f>
        <v>1</v>
      </c>
      <c r="I15" s="19">
        <f t="shared" si="0"/>
        <v>0</v>
      </c>
    </row>
    <row r="16" spans="2:9" x14ac:dyDescent="0.2">
      <c r="B16" s="13"/>
      <c r="C16" s="16"/>
      <c r="D16" s="16" t="s">
        <v>22</v>
      </c>
      <c r="E16" s="18" t="str">
        <f>VLOOKUP(D16,Datos!$B$8:$E$21,2,)</f>
        <v>Materiales</v>
      </c>
      <c r="F16" s="18" t="str">
        <f>VLOOKUP(D16,Datos!$B$8:$E$21,3,)</f>
        <v>Cantidad</v>
      </c>
      <c r="G16" s="23">
        <v>0</v>
      </c>
      <c r="H16" s="18">
        <f>VLOOKUP(D16,Datos!$B$8:$E$21,4)</f>
        <v>1</v>
      </c>
      <c r="I16" s="19">
        <f t="shared" si="0"/>
        <v>0</v>
      </c>
    </row>
    <row r="17" spans="2:9" x14ac:dyDescent="0.2">
      <c r="B17" s="13"/>
      <c r="C17" s="16"/>
      <c r="D17" s="16" t="s">
        <v>27</v>
      </c>
      <c r="E17" s="18" t="str">
        <f>VLOOKUP(D17,Datos!$B$8:$E$21,2,)</f>
        <v>Licencias</v>
      </c>
      <c r="F17" s="18" t="str">
        <f>VLOOKUP(D17,Datos!$B$8:$E$21,3,)</f>
        <v>Cantidad</v>
      </c>
      <c r="G17" s="23">
        <v>0</v>
      </c>
      <c r="H17" s="18">
        <f>VLOOKUP(D17,Datos!$B$8:$E$21,4)</f>
        <v>1</v>
      </c>
      <c r="I17" s="19">
        <f t="shared" si="0"/>
        <v>0</v>
      </c>
    </row>
    <row r="18" spans="2:9" x14ac:dyDescent="0.2">
      <c r="B18" s="13"/>
      <c r="C18" s="16"/>
      <c r="D18" s="16" t="s">
        <v>28</v>
      </c>
      <c r="E18" s="18" t="str">
        <f>VLOOKUP(D18,Datos!$B$8:$E$21,2,)</f>
        <v>Licencias</v>
      </c>
      <c r="F18" s="18" t="str">
        <f>VLOOKUP(D18,Datos!$B$8:$E$21,3,)</f>
        <v>Cantidad</v>
      </c>
      <c r="G18" s="23">
        <v>0</v>
      </c>
      <c r="H18" s="18">
        <f>VLOOKUP(D18,Datos!$B$8:$E$21,4)</f>
        <v>1</v>
      </c>
      <c r="I18" s="19">
        <f t="shared" si="0"/>
        <v>0</v>
      </c>
    </row>
    <row r="19" spans="2:9" x14ac:dyDescent="0.2">
      <c r="B19" s="13"/>
      <c r="C19" s="16"/>
      <c r="D19" s="16" t="s">
        <v>24</v>
      </c>
      <c r="E19" s="18" t="str">
        <f>VLOOKUP(D19,Datos!$B$8:$E$21,2,)</f>
        <v>Viajes</v>
      </c>
      <c r="F19" s="18" t="str">
        <f>VLOOKUP(D19,Datos!$B$8:$E$21,3,)</f>
        <v>Cantidad</v>
      </c>
      <c r="G19" s="23">
        <v>0</v>
      </c>
      <c r="H19" s="18">
        <f>VLOOKUP(D19,Datos!$B$8:$E$21,4)</f>
        <v>1</v>
      </c>
      <c r="I19" s="19">
        <f t="shared" si="0"/>
        <v>0</v>
      </c>
    </row>
    <row r="20" spans="2:9" x14ac:dyDescent="0.2">
      <c r="B20" s="13"/>
      <c r="C20" s="16"/>
      <c r="D20" s="16" t="s">
        <v>26</v>
      </c>
      <c r="E20" s="18" t="str">
        <f>VLOOKUP(D20,Datos!$B$8:$E$21,2,)</f>
        <v>Viajes</v>
      </c>
      <c r="F20" s="18" t="str">
        <f>VLOOKUP(D20,Datos!$B$8:$E$21,3,)</f>
        <v>Cantidad</v>
      </c>
      <c r="G20" s="23">
        <v>0</v>
      </c>
      <c r="H20" s="18">
        <f>VLOOKUP(D20,Datos!$B$8:$E$21,4)</f>
        <v>1</v>
      </c>
      <c r="I20" s="19">
        <f t="shared" si="0"/>
        <v>0</v>
      </c>
    </row>
    <row r="21" spans="2:9" x14ac:dyDescent="0.2">
      <c r="B21" s="13"/>
      <c r="C21" s="13"/>
      <c r="D21" s="13" t="s">
        <v>31</v>
      </c>
      <c r="E21" s="18" t="str">
        <f>VLOOKUP(D21,Datos!$B$8:$E$21,2,)</f>
        <v>Gastos Indirectos</v>
      </c>
      <c r="F21" s="18" t="str">
        <f>VLOOKUP(D21,Datos!$B$8:$E$21,3,)</f>
        <v>NA</v>
      </c>
      <c r="G21" s="23">
        <v>0</v>
      </c>
      <c r="H21" s="18">
        <f>VLOOKUP(D21,Datos!$B$8:$E$21,4)</f>
        <v>1</v>
      </c>
      <c r="I21" s="19">
        <f t="shared" si="0"/>
        <v>0</v>
      </c>
    </row>
    <row r="22" spans="2:9" x14ac:dyDescent="0.2">
      <c r="B22" s="13"/>
      <c r="C22" s="13"/>
      <c r="D22" s="13" t="s">
        <v>32</v>
      </c>
      <c r="E22" s="18" t="str">
        <f>VLOOKUP(D22,Datos!$B$8:$E$21,2,)</f>
        <v>Gastos Indirectos</v>
      </c>
      <c r="F22" s="18" t="str">
        <f>VLOOKUP(D22,Datos!$B$8:$E$21,3,)</f>
        <v>NA</v>
      </c>
      <c r="G22" s="23">
        <v>0</v>
      </c>
      <c r="H22" s="18">
        <f>VLOOKUP(D22,Datos!$B$8:$E$21,4)</f>
        <v>1</v>
      </c>
      <c r="I22" s="19">
        <f t="shared" si="0"/>
        <v>0</v>
      </c>
    </row>
    <row r="23" spans="2:9" x14ac:dyDescent="0.2">
      <c r="B23" s="13"/>
      <c r="C23" s="14"/>
      <c r="D23" s="13" t="s">
        <v>33</v>
      </c>
      <c r="E23" s="18" t="str">
        <f>VLOOKUP(D23,Datos!$B$8:$E$21,2,)</f>
        <v>Gastos Indirectos</v>
      </c>
      <c r="F23" s="18" t="str">
        <f>VLOOKUP(D23,Datos!$B$8:$E$21,3,)</f>
        <v>NA</v>
      </c>
      <c r="G23" s="23">
        <v>0</v>
      </c>
      <c r="H23" s="18">
        <f>VLOOKUP(D23,Datos!$B$8:$E$21,4)</f>
        <v>1</v>
      </c>
      <c r="I23" s="19">
        <f t="shared" si="0"/>
        <v>0</v>
      </c>
    </row>
    <row r="24" spans="2:9" x14ac:dyDescent="0.2">
      <c r="B24" s="14" t="s">
        <v>36</v>
      </c>
      <c r="C24" s="17" t="s">
        <v>13</v>
      </c>
      <c r="D24" s="16"/>
      <c r="E24" s="16"/>
      <c r="F24" s="16"/>
      <c r="G24" s="23"/>
      <c r="H24" s="16"/>
      <c r="I24" s="19">
        <f>SUM(I25:I38)</f>
        <v>0</v>
      </c>
    </row>
    <row r="25" spans="2:9" x14ac:dyDescent="0.2">
      <c r="B25" s="14"/>
      <c r="C25" s="16"/>
      <c r="D25" s="16" t="s">
        <v>15</v>
      </c>
      <c r="E25" s="18" t="str">
        <f>VLOOKUP(D25,Datos!$B$8:$E$21,2,)</f>
        <v>Labor (Personal)</v>
      </c>
      <c r="F25" s="18" t="str">
        <f>VLOOKUP(D25,Datos!$B$8:$E$21,3,)</f>
        <v>Horas / Jornadas</v>
      </c>
      <c r="G25" s="23">
        <v>0</v>
      </c>
      <c r="H25" s="18">
        <f>VLOOKUP(D25,Datos!$B$8:$E$21,4,)</f>
        <v>1</v>
      </c>
      <c r="I25" s="19">
        <f>G25*H25</f>
        <v>0</v>
      </c>
    </row>
    <row r="26" spans="2:9" x14ac:dyDescent="0.2">
      <c r="B26" s="14"/>
      <c r="C26" s="16"/>
      <c r="D26" s="16" t="s">
        <v>16</v>
      </c>
      <c r="E26" s="18" t="str">
        <f>VLOOKUP(D26,Datos!$B$8:$E$21,2,)</f>
        <v>Labor (Personal)</v>
      </c>
      <c r="F26" s="18" t="str">
        <f>VLOOKUP(D26,Datos!$B$8:$E$21,3,)</f>
        <v>Horas / Jornadas</v>
      </c>
      <c r="G26" s="23">
        <v>0</v>
      </c>
      <c r="H26" s="18">
        <f>VLOOKUP(D26,Datos!$B$8:$E$21,4)</f>
        <v>1</v>
      </c>
      <c r="I26" s="19">
        <f t="shared" ref="I26:I38" si="1">G26*H26</f>
        <v>0</v>
      </c>
    </row>
    <row r="27" spans="2:9" x14ac:dyDescent="0.2">
      <c r="B27" s="14"/>
      <c r="C27" s="16"/>
      <c r="D27" s="16" t="s">
        <v>17</v>
      </c>
      <c r="E27" s="18" t="str">
        <f>VLOOKUP(D27,Datos!$B$8:$E$21,2,)</f>
        <v>Consultoría</v>
      </c>
      <c r="F27" s="18" t="str">
        <f>VLOOKUP(D27,Datos!$B$8:$E$21,3,)</f>
        <v>Horas / Jornadas</v>
      </c>
      <c r="G27" s="23">
        <v>0</v>
      </c>
      <c r="H27" s="18">
        <f>VLOOKUP(D27,Datos!$B$8:$E$21,4)</f>
        <v>1</v>
      </c>
      <c r="I27" s="19">
        <f t="shared" si="1"/>
        <v>0</v>
      </c>
    </row>
    <row r="28" spans="2:9" x14ac:dyDescent="0.2">
      <c r="B28" s="14"/>
      <c r="C28" s="16"/>
      <c r="D28" s="16" t="s">
        <v>18</v>
      </c>
      <c r="E28" s="18" t="str">
        <f>VLOOKUP(D28,Datos!$B$8:$E$21,2,)</f>
        <v>Consultoría</v>
      </c>
      <c r="F28" s="18" t="str">
        <f>VLOOKUP(D28,Datos!$B$8:$E$21,3,)</f>
        <v>Horas / Jornadas</v>
      </c>
      <c r="G28" s="23">
        <v>0</v>
      </c>
      <c r="H28" s="18">
        <f>VLOOKUP(D28,Datos!$B$8:$E$21,4)</f>
        <v>1</v>
      </c>
      <c r="I28" s="19">
        <f t="shared" si="1"/>
        <v>0</v>
      </c>
    </row>
    <row r="29" spans="2:9" x14ac:dyDescent="0.2">
      <c r="B29" s="14"/>
      <c r="C29" s="16"/>
      <c r="D29" s="16" t="s">
        <v>20</v>
      </c>
      <c r="E29" s="18" t="str">
        <f>VLOOKUP(D29,Datos!$B$8:$E$21,2,)</f>
        <v>Materiales</v>
      </c>
      <c r="F29" s="18" t="str">
        <f>VLOOKUP(D29,Datos!$B$8:$E$21,3,)</f>
        <v>Cantidad</v>
      </c>
      <c r="G29" s="23">
        <v>0</v>
      </c>
      <c r="H29" s="18">
        <f>VLOOKUP(D29,Datos!$B$8:$E$21,4)</f>
        <v>1</v>
      </c>
      <c r="I29" s="19">
        <f t="shared" si="1"/>
        <v>0</v>
      </c>
    </row>
    <row r="30" spans="2:9" x14ac:dyDescent="0.2">
      <c r="B30" s="14"/>
      <c r="C30" s="16"/>
      <c r="D30" s="16" t="s">
        <v>21</v>
      </c>
      <c r="E30" s="18" t="str">
        <f>VLOOKUP(D30,Datos!$B$8:$E$21,2,)</f>
        <v>Materiales</v>
      </c>
      <c r="F30" s="18" t="str">
        <f>VLOOKUP(D30,Datos!$B$8:$E$21,3,)</f>
        <v>Cantidad</v>
      </c>
      <c r="G30" s="23">
        <v>0</v>
      </c>
      <c r="H30" s="18">
        <f>VLOOKUP(D30,Datos!$B$8:$E$21,4)</f>
        <v>1</v>
      </c>
      <c r="I30" s="19">
        <f t="shared" si="1"/>
        <v>0</v>
      </c>
    </row>
    <row r="31" spans="2:9" x14ac:dyDescent="0.2">
      <c r="B31" s="14"/>
      <c r="C31" s="16"/>
      <c r="D31" s="16" t="s">
        <v>22</v>
      </c>
      <c r="E31" s="18" t="str">
        <f>VLOOKUP(D31,Datos!$B$8:$E$21,2,)</f>
        <v>Materiales</v>
      </c>
      <c r="F31" s="18" t="str">
        <f>VLOOKUP(D31,Datos!$B$8:$E$21,3,)</f>
        <v>Cantidad</v>
      </c>
      <c r="G31" s="23">
        <v>0</v>
      </c>
      <c r="H31" s="18">
        <f>VLOOKUP(D31,Datos!$B$8:$E$21,4)</f>
        <v>1</v>
      </c>
      <c r="I31" s="19">
        <f t="shared" si="1"/>
        <v>0</v>
      </c>
    </row>
    <row r="32" spans="2:9" x14ac:dyDescent="0.2">
      <c r="B32" s="14"/>
      <c r="C32" s="16"/>
      <c r="D32" s="16" t="s">
        <v>27</v>
      </c>
      <c r="E32" s="18" t="str">
        <f>VLOOKUP(D32,Datos!$B$8:$E$21,2,)</f>
        <v>Licencias</v>
      </c>
      <c r="F32" s="18" t="str">
        <f>VLOOKUP(D32,Datos!$B$8:$E$21,3,)</f>
        <v>Cantidad</v>
      </c>
      <c r="G32" s="23">
        <v>0</v>
      </c>
      <c r="H32" s="18">
        <f>VLOOKUP(D32,Datos!$B$8:$E$21,4)</f>
        <v>1</v>
      </c>
      <c r="I32" s="19">
        <f t="shared" si="1"/>
        <v>0</v>
      </c>
    </row>
    <row r="33" spans="2:9" x14ac:dyDescent="0.2">
      <c r="B33" s="14"/>
      <c r="C33" s="16"/>
      <c r="D33" s="16" t="s">
        <v>28</v>
      </c>
      <c r="E33" s="18" t="str">
        <f>VLOOKUP(D33,Datos!$B$8:$E$21,2,)</f>
        <v>Licencias</v>
      </c>
      <c r="F33" s="18" t="str">
        <f>VLOOKUP(D33,Datos!$B$8:$E$21,3,)</f>
        <v>Cantidad</v>
      </c>
      <c r="G33" s="23">
        <v>0</v>
      </c>
      <c r="H33" s="18">
        <f>VLOOKUP(D33,Datos!$B$8:$E$21,4)</f>
        <v>1</v>
      </c>
      <c r="I33" s="19">
        <f t="shared" si="1"/>
        <v>0</v>
      </c>
    </row>
    <row r="34" spans="2:9" x14ac:dyDescent="0.2">
      <c r="B34" s="14"/>
      <c r="C34" s="16"/>
      <c r="D34" s="16" t="s">
        <v>24</v>
      </c>
      <c r="E34" s="18" t="str">
        <f>VLOOKUP(D34,Datos!$B$8:$E$21,2,)</f>
        <v>Viajes</v>
      </c>
      <c r="F34" s="18" t="str">
        <f>VLOOKUP(D34,Datos!$B$8:$E$21,3,)</f>
        <v>Cantidad</v>
      </c>
      <c r="G34" s="23">
        <v>0</v>
      </c>
      <c r="H34" s="18">
        <f>VLOOKUP(D34,Datos!$B$8:$E$21,4)</f>
        <v>1</v>
      </c>
      <c r="I34" s="19">
        <f t="shared" si="1"/>
        <v>0</v>
      </c>
    </row>
    <row r="35" spans="2:9" x14ac:dyDescent="0.2">
      <c r="B35" s="14"/>
      <c r="C35" s="16"/>
      <c r="D35" s="16" t="s">
        <v>26</v>
      </c>
      <c r="E35" s="18" t="str">
        <f>VLOOKUP(D35,Datos!$B$8:$E$21,2,)</f>
        <v>Viajes</v>
      </c>
      <c r="F35" s="18" t="str">
        <f>VLOOKUP(D35,Datos!$B$8:$E$21,3,)</f>
        <v>Cantidad</v>
      </c>
      <c r="G35" s="23">
        <v>0</v>
      </c>
      <c r="H35" s="18">
        <f>VLOOKUP(D35,Datos!$B$8:$E$21,4)</f>
        <v>1</v>
      </c>
      <c r="I35" s="19">
        <f t="shared" si="1"/>
        <v>0</v>
      </c>
    </row>
    <row r="36" spans="2:9" x14ac:dyDescent="0.2">
      <c r="B36" s="14"/>
      <c r="C36" s="13"/>
      <c r="D36" s="13" t="s">
        <v>31</v>
      </c>
      <c r="E36" s="18" t="str">
        <f>VLOOKUP(D36,Datos!$B$8:$E$21,2,)</f>
        <v>Gastos Indirectos</v>
      </c>
      <c r="F36" s="18" t="str">
        <f>VLOOKUP(D36,Datos!$B$8:$E$21,3,)</f>
        <v>NA</v>
      </c>
      <c r="G36" s="23">
        <v>0</v>
      </c>
      <c r="H36" s="18">
        <f>VLOOKUP(D36,Datos!$B$8:$E$21,4)</f>
        <v>1</v>
      </c>
      <c r="I36" s="19">
        <f t="shared" si="1"/>
        <v>0</v>
      </c>
    </row>
    <row r="37" spans="2:9" x14ac:dyDescent="0.2">
      <c r="B37" s="14"/>
      <c r="C37" s="13"/>
      <c r="D37" s="13" t="s">
        <v>32</v>
      </c>
      <c r="E37" s="18" t="str">
        <f>VLOOKUP(D37,Datos!$B$8:$E$21,2,)</f>
        <v>Gastos Indirectos</v>
      </c>
      <c r="F37" s="18" t="str">
        <f>VLOOKUP(D37,Datos!$B$8:$E$21,3,)</f>
        <v>NA</v>
      </c>
      <c r="G37" s="23">
        <v>0</v>
      </c>
      <c r="H37" s="18">
        <f>VLOOKUP(D37,Datos!$B$8:$E$21,4)</f>
        <v>1</v>
      </c>
      <c r="I37" s="19">
        <f t="shared" si="1"/>
        <v>0</v>
      </c>
    </row>
    <row r="38" spans="2:9" x14ac:dyDescent="0.2">
      <c r="B38" s="14"/>
      <c r="C38" s="14"/>
      <c r="D38" s="13" t="s">
        <v>33</v>
      </c>
      <c r="E38" s="18" t="str">
        <f>VLOOKUP(D38,Datos!$B$8:$E$21,2,)</f>
        <v>Gastos Indirectos</v>
      </c>
      <c r="F38" s="18" t="str">
        <f>VLOOKUP(D38,Datos!$B$8:$E$21,3,)</f>
        <v>NA</v>
      </c>
      <c r="G38" s="23">
        <v>0</v>
      </c>
      <c r="H38" s="18">
        <f>VLOOKUP(D38,Datos!$B$8:$E$21,4)</f>
        <v>1</v>
      </c>
      <c r="I38" s="19">
        <f t="shared" si="1"/>
        <v>0</v>
      </c>
    </row>
    <row r="39" spans="2:9" x14ac:dyDescent="0.2">
      <c r="B39" s="13" t="s">
        <v>37</v>
      </c>
      <c r="C39" s="15" t="s">
        <v>12</v>
      </c>
      <c r="D39" s="16"/>
      <c r="E39" s="16"/>
      <c r="F39" s="16"/>
      <c r="G39" s="23"/>
      <c r="H39" s="16"/>
      <c r="I39" s="19">
        <f>I40</f>
        <v>0</v>
      </c>
    </row>
    <row r="40" spans="2:9" x14ac:dyDescent="0.2">
      <c r="B40" s="13" t="s">
        <v>38</v>
      </c>
      <c r="C40" s="17" t="s">
        <v>13</v>
      </c>
      <c r="D40" s="16"/>
      <c r="E40" s="16"/>
      <c r="F40" s="16"/>
      <c r="G40" s="23"/>
      <c r="H40" s="16"/>
      <c r="I40" s="19">
        <f>SUM(I41:I54)</f>
        <v>0</v>
      </c>
    </row>
    <row r="41" spans="2:9" x14ac:dyDescent="0.2">
      <c r="B41" s="13"/>
      <c r="C41" s="16"/>
      <c r="D41" s="16" t="s">
        <v>15</v>
      </c>
      <c r="E41" s="18" t="str">
        <f>VLOOKUP(D41,Datos!$B$8:$E$21,2,)</f>
        <v>Labor (Personal)</v>
      </c>
      <c r="F41" s="18" t="str">
        <f>VLOOKUP(D41,Datos!$B$8:$E$21,3,)</f>
        <v>Horas / Jornadas</v>
      </c>
      <c r="G41" s="23">
        <v>0</v>
      </c>
      <c r="H41" s="18">
        <f>VLOOKUP(D41,Datos!$B$8:$E$21,4,)</f>
        <v>1</v>
      </c>
      <c r="I41" s="19">
        <f>G41*H41</f>
        <v>0</v>
      </c>
    </row>
    <row r="42" spans="2:9" x14ac:dyDescent="0.2">
      <c r="B42" s="13"/>
      <c r="C42" s="16"/>
      <c r="D42" s="16" t="s">
        <v>16</v>
      </c>
      <c r="E42" s="18" t="str">
        <f>VLOOKUP(D42,Datos!$B$8:$E$21,2,)</f>
        <v>Labor (Personal)</v>
      </c>
      <c r="F42" s="18" t="str">
        <f>VLOOKUP(D42,Datos!$B$8:$E$21,3,)</f>
        <v>Horas / Jornadas</v>
      </c>
      <c r="G42" s="23">
        <v>0</v>
      </c>
      <c r="H42" s="18">
        <f>VLOOKUP(D42,Datos!$B$8:$E$21,4)</f>
        <v>1</v>
      </c>
      <c r="I42" s="19">
        <f t="shared" ref="I42:I54" si="2">G42*H42</f>
        <v>0</v>
      </c>
    </row>
    <row r="43" spans="2:9" x14ac:dyDescent="0.2">
      <c r="B43" s="13"/>
      <c r="C43" s="16"/>
      <c r="D43" s="16" t="s">
        <v>17</v>
      </c>
      <c r="E43" s="18" t="str">
        <f>VLOOKUP(D43,Datos!$B$8:$E$21,2,)</f>
        <v>Consultoría</v>
      </c>
      <c r="F43" s="18" t="str">
        <f>VLOOKUP(D43,Datos!$B$8:$E$21,3,)</f>
        <v>Horas / Jornadas</v>
      </c>
      <c r="G43" s="23">
        <v>0</v>
      </c>
      <c r="H43" s="18">
        <f>VLOOKUP(D43,Datos!$B$8:$E$21,4)</f>
        <v>1</v>
      </c>
      <c r="I43" s="19">
        <f t="shared" si="2"/>
        <v>0</v>
      </c>
    </row>
    <row r="44" spans="2:9" x14ac:dyDescent="0.2">
      <c r="B44" s="13"/>
      <c r="C44" s="16"/>
      <c r="D44" s="16" t="s">
        <v>18</v>
      </c>
      <c r="E44" s="18" t="str">
        <f>VLOOKUP(D44,Datos!$B$8:$E$21,2,)</f>
        <v>Consultoría</v>
      </c>
      <c r="F44" s="18" t="str">
        <f>VLOOKUP(D44,Datos!$B$8:$E$21,3,)</f>
        <v>Horas / Jornadas</v>
      </c>
      <c r="G44" s="23">
        <v>0</v>
      </c>
      <c r="H44" s="18">
        <f>VLOOKUP(D44,Datos!$B$8:$E$21,4)</f>
        <v>1</v>
      </c>
      <c r="I44" s="19">
        <f t="shared" si="2"/>
        <v>0</v>
      </c>
    </row>
    <row r="45" spans="2:9" x14ac:dyDescent="0.2">
      <c r="B45" s="13"/>
      <c r="C45" s="16"/>
      <c r="D45" s="16" t="s">
        <v>20</v>
      </c>
      <c r="E45" s="18" t="str">
        <f>VLOOKUP(D45,Datos!$B$8:$E$21,2,)</f>
        <v>Materiales</v>
      </c>
      <c r="F45" s="18" t="str">
        <f>VLOOKUP(D45,Datos!$B$8:$E$21,3,)</f>
        <v>Cantidad</v>
      </c>
      <c r="G45" s="23">
        <v>0</v>
      </c>
      <c r="H45" s="18">
        <f>VLOOKUP(D45,Datos!$B$8:$E$21,4)</f>
        <v>1</v>
      </c>
      <c r="I45" s="19">
        <f t="shared" si="2"/>
        <v>0</v>
      </c>
    </row>
    <row r="46" spans="2:9" x14ac:dyDescent="0.2">
      <c r="B46" s="13"/>
      <c r="C46" s="16"/>
      <c r="D46" s="16" t="s">
        <v>21</v>
      </c>
      <c r="E46" s="18" t="str">
        <f>VLOOKUP(D46,Datos!$B$8:$E$21,2,)</f>
        <v>Materiales</v>
      </c>
      <c r="F46" s="18" t="str">
        <f>VLOOKUP(D46,Datos!$B$8:$E$21,3,)</f>
        <v>Cantidad</v>
      </c>
      <c r="G46" s="23">
        <v>0</v>
      </c>
      <c r="H46" s="18">
        <f>VLOOKUP(D46,Datos!$B$8:$E$21,4)</f>
        <v>1</v>
      </c>
      <c r="I46" s="19">
        <f t="shared" si="2"/>
        <v>0</v>
      </c>
    </row>
    <row r="47" spans="2:9" x14ac:dyDescent="0.2">
      <c r="B47" s="13"/>
      <c r="C47" s="16"/>
      <c r="D47" s="16" t="s">
        <v>22</v>
      </c>
      <c r="E47" s="18" t="str">
        <f>VLOOKUP(D47,Datos!$B$8:$E$21,2,)</f>
        <v>Materiales</v>
      </c>
      <c r="F47" s="18" t="str">
        <f>VLOOKUP(D47,Datos!$B$8:$E$21,3,)</f>
        <v>Cantidad</v>
      </c>
      <c r="G47" s="23">
        <v>0</v>
      </c>
      <c r="H47" s="18">
        <f>VLOOKUP(D47,Datos!$B$8:$E$21,4)</f>
        <v>1</v>
      </c>
      <c r="I47" s="19">
        <f t="shared" si="2"/>
        <v>0</v>
      </c>
    </row>
    <row r="48" spans="2:9" x14ac:dyDescent="0.2">
      <c r="B48" s="13"/>
      <c r="C48" s="16"/>
      <c r="D48" s="16" t="s">
        <v>27</v>
      </c>
      <c r="E48" s="18" t="str">
        <f>VLOOKUP(D48,Datos!$B$8:$E$21,2,)</f>
        <v>Licencias</v>
      </c>
      <c r="F48" s="18" t="str">
        <f>VLOOKUP(D48,Datos!$B$8:$E$21,3,)</f>
        <v>Cantidad</v>
      </c>
      <c r="G48" s="23">
        <v>0</v>
      </c>
      <c r="H48" s="18">
        <f>VLOOKUP(D48,Datos!$B$8:$E$21,4)</f>
        <v>1</v>
      </c>
      <c r="I48" s="19">
        <f t="shared" si="2"/>
        <v>0</v>
      </c>
    </row>
    <row r="49" spans="2:9" x14ac:dyDescent="0.2">
      <c r="B49" s="13"/>
      <c r="C49" s="16"/>
      <c r="D49" s="16" t="s">
        <v>28</v>
      </c>
      <c r="E49" s="18" t="str">
        <f>VLOOKUP(D49,Datos!$B$8:$E$21,2,)</f>
        <v>Licencias</v>
      </c>
      <c r="F49" s="18" t="str">
        <f>VLOOKUP(D49,Datos!$B$8:$E$21,3,)</f>
        <v>Cantidad</v>
      </c>
      <c r="G49" s="23">
        <v>0</v>
      </c>
      <c r="H49" s="18">
        <f>VLOOKUP(D49,Datos!$B$8:$E$21,4)</f>
        <v>1</v>
      </c>
      <c r="I49" s="19">
        <f t="shared" si="2"/>
        <v>0</v>
      </c>
    </row>
    <row r="50" spans="2:9" x14ac:dyDescent="0.2">
      <c r="B50" s="13"/>
      <c r="C50" s="16"/>
      <c r="D50" s="16" t="s">
        <v>24</v>
      </c>
      <c r="E50" s="18" t="str">
        <f>VLOOKUP(D50,Datos!$B$8:$E$21,2,)</f>
        <v>Viajes</v>
      </c>
      <c r="F50" s="18" t="str">
        <f>VLOOKUP(D50,Datos!$B$8:$E$21,3,)</f>
        <v>Cantidad</v>
      </c>
      <c r="G50" s="23">
        <v>0</v>
      </c>
      <c r="H50" s="18">
        <f>VLOOKUP(D50,Datos!$B$8:$E$21,4)</f>
        <v>1</v>
      </c>
      <c r="I50" s="19">
        <f t="shared" si="2"/>
        <v>0</v>
      </c>
    </row>
    <row r="51" spans="2:9" x14ac:dyDescent="0.2">
      <c r="B51" s="13"/>
      <c r="C51" s="16"/>
      <c r="D51" s="16" t="s">
        <v>26</v>
      </c>
      <c r="E51" s="18" t="str">
        <f>VLOOKUP(D51,Datos!$B$8:$E$21,2,)</f>
        <v>Viajes</v>
      </c>
      <c r="F51" s="18" t="str">
        <f>VLOOKUP(D51,Datos!$B$8:$E$21,3,)</f>
        <v>Cantidad</v>
      </c>
      <c r="G51" s="23">
        <v>0</v>
      </c>
      <c r="H51" s="18">
        <f>VLOOKUP(D51,Datos!$B$8:$E$21,4)</f>
        <v>1</v>
      </c>
      <c r="I51" s="19">
        <f t="shared" si="2"/>
        <v>0</v>
      </c>
    </row>
    <row r="52" spans="2:9" x14ac:dyDescent="0.2">
      <c r="B52" s="13"/>
      <c r="C52" s="13"/>
      <c r="D52" s="13" t="s">
        <v>31</v>
      </c>
      <c r="E52" s="18" t="str">
        <f>VLOOKUP(D52,Datos!$B$8:$E$21,2,)</f>
        <v>Gastos Indirectos</v>
      </c>
      <c r="F52" s="18" t="str">
        <f>VLOOKUP(D52,Datos!$B$8:$E$21,3,)</f>
        <v>NA</v>
      </c>
      <c r="G52" s="23">
        <v>0</v>
      </c>
      <c r="H52" s="18">
        <f>VLOOKUP(D52,Datos!$B$8:$E$21,4)</f>
        <v>1</v>
      </c>
      <c r="I52" s="19">
        <f t="shared" si="2"/>
        <v>0</v>
      </c>
    </row>
    <row r="53" spans="2:9" x14ac:dyDescent="0.2">
      <c r="B53" s="13"/>
      <c r="C53" s="13"/>
      <c r="D53" s="13" t="s">
        <v>32</v>
      </c>
      <c r="E53" s="18" t="str">
        <f>VLOOKUP(D53,Datos!$B$8:$E$21,2,)</f>
        <v>Gastos Indirectos</v>
      </c>
      <c r="F53" s="18" t="str">
        <f>VLOOKUP(D53,Datos!$B$8:$E$21,3,)</f>
        <v>NA</v>
      </c>
      <c r="G53" s="23">
        <v>0</v>
      </c>
      <c r="H53" s="18">
        <f>VLOOKUP(D53,Datos!$B$8:$E$21,4)</f>
        <v>1</v>
      </c>
      <c r="I53" s="19">
        <f t="shared" si="2"/>
        <v>0</v>
      </c>
    </row>
    <row r="54" spans="2:9" x14ac:dyDescent="0.2">
      <c r="B54" s="13"/>
      <c r="C54" s="14"/>
      <c r="D54" s="13" t="s">
        <v>33</v>
      </c>
      <c r="E54" s="18" t="str">
        <f>VLOOKUP(D54,Datos!$B$8:$E$21,2,)</f>
        <v>Gastos Indirectos</v>
      </c>
      <c r="F54" s="18" t="str">
        <f>VLOOKUP(D54,Datos!$B$8:$E$21,3,)</f>
        <v>NA</v>
      </c>
      <c r="G54" s="23">
        <v>0</v>
      </c>
      <c r="H54" s="18">
        <f>VLOOKUP(D54,Datos!$B$8:$E$21,4)</f>
        <v>1</v>
      </c>
      <c r="I54" s="19">
        <f t="shared" si="2"/>
        <v>0</v>
      </c>
    </row>
    <row r="55" spans="2:9" ht="15" customHeight="1" x14ac:dyDescent="0.2">
      <c r="B55" s="11">
        <v>2</v>
      </c>
      <c r="C55" s="11" t="s">
        <v>11</v>
      </c>
      <c r="D55" s="12"/>
      <c r="E55" s="12"/>
      <c r="F55" s="12"/>
      <c r="G55" s="26"/>
      <c r="H55" s="12"/>
      <c r="I55" s="20">
        <f>I56</f>
        <v>0</v>
      </c>
    </row>
    <row r="56" spans="2:9" x14ac:dyDescent="0.2">
      <c r="B56" s="13" t="s">
        <v>39</v>
      </c>
      <c r="C56" s="15" t="s">
        <v>12</v>
      </c>
      <c r="D56" s="16"/>
      <c r="E56" s="16"/>
      <c r="F56" s="16"/>
      <c r="G56" s="23"/>
      <c r="H56" s="16"/>
      <c r="I56" s="19">
        <f>I57</f>
        <v>0</v>
      </c>
    </row>
    <row r="57" spans="2:9" x14ac:dyDescent="0.2">
      <c r="B57" s="13" t="s">
        <v>40</v>
      </c>
      <c r="C57" s="17" t="s">
        <v>13</v>
      </c>
      <c r="D57" s="16"/>
      <c r="E57" s="16"/>
      <c r="F57" s="16"/>
      <c r="G57" s="23"/>
      <c r="H57" s="16"/>
      <c r="I57" s="19">
        <f>SUM(I58:I71)</f>
        <v>0</v>
      </c>
    </row>
    <row r="58" spans="2:9" x14ac:dyDescent="0.2">
      <c r="B58" s="13"/>
      <c r="C58" s="16"/>
      <c r="D58" s="16" t="s">
        <v>15</v>
      </c>
      <c r="E58" s="18" t="str">
        <f>VLOOKUP(D58,Datos!$B$8:$E$21,2,)</f>
        <v>Labor (Personal)</v>
      </c>
      <c r="F58" s="18" t="str">
        <f>VLOOKUP(D58,Datos!$B$8:$E$21,3,)</f>
        <v>Horas / Jornadas</v>
      </c>
      <c r="G58" s="23">
        <v>0</v>
      </c>
      <c r="H58" s="18">
        <f>VLOOKUP(D58,Datos!$B$8:$E$21,4,)</f>
        <v>1</v>
      </c>
      <c r="I58" s="19">
        <f>G58*H58</f>
        <v>0</v>
      </c>
    </row>
    <row r="59" spans="2:9" x14ac:dyDescent="0.2">
      <c r="B59" s="13"/>
      <c r="C59" s="16"/>
      <c r="D59" s="16" t="s">
        <v>16</v>
      </c>
      <c r="E59" s="18" t="str">
        <f>VLOOKUP(D59,Datos!$B$8:$E$21,2,)</f>
        <v>Labor (Personal)</v>
      </c>
      <c r="F59" s="18" t="str">
        <f>VLOOKUP(D59,Datos!$B$8:$E$21,3,)</f>
        <v>Horas / Jornadas</v>
      </c>
      <c r="G59" s="23">
        <v>0</v>
      </c>
      <c r="H59" s="18">
        <f>VLOOKUP(D59,Datos!$B$8:$E$21,4)</f>
        <v>1</v>
      </c>
      <c r="I59" s="19">
        <f t="shared" ref="I59:I71" si="3">G59*H59</f>
        <v>0</v>
      </c>
    </row>
    <row r="60" spans="2:9" x14ac:dyDescent="0.2">
      <c r="B60" s="13"/>
      <c r="C60" s="16"/>
      <c r="D60" s="16" t="s">
        <v>17</v>
      </c>
      <c r="E60" s="18" t="str">
        <f>VLOOKUP(D60,Datos!$B$8:$E$21,2,)</f>
        <v>Consultoría</v>
      </c>
      <c r="F60" s="18" t="str">
        <f>VLOOKUP(D60,Datos!$B$8:$E$21,3,)</f>
        <v>Horas / Jornadas</v>
      </c>
      <c r="G60" s="23">
        <v>0</v>
      </c>
      <c r="H60" s="18">
        <f>VLOOKUP(D60,Datos!$B$8:$E$21,4)</f>
        <v>1</v>
      </c>
      <c r="I60" s="19">
        <f t="shared" si="3"/>
        <v>0</v>
      </c>
    </row>
    <row r="61" spans="2:9" x14ac:dyDescent="0.2">
      <c r="B61" s="13"/>
      <c r="C61" s="16"/>
      <c r="D61" s="16" t="s">
        <v>18</v>
      </c>
      <c r="E61" s="18" t="str">
        <f>VLOOKUP(D61,Datos!$B$8:$E$21,2,)</f>
        <v>Consultoría</v>
      </c>
      <c r="F61" s="18" t="str">
        <f>VLOOKUP(D61,Datos!$B$8:$E$21,3,)</f>
        <v>Horas / Jornadas</v>
      </c>
      <c r="G61" s="23">
        <v>0</v>
      </c>
      <c r="H61" s="18">
        <f>VLOOKUP(D61,Datos!$B$8:$E$21,4)</f>
        <v>1</v>
      </c>
      <c r="I61" s="19">
        <f t="shared" si="3"/>
        <v>0</v>
      </c>
    </row>
    <row r="62" spans="2:9" x14ac:dyDescent="0.2">
      <c r="B62" s="13"/>
      <c r="C62" s="16"/>
      <c r="D62" s="16" t="s">
        <v>20</v>
      </c>
      <c r="E62" s="18" t="str">
        <f>VLOOKUP(D62,Datos!$B$8:$E$21,2,)</f>
        <v>Materiales</v>
      </c>
      <c r="F62" s="18" t="str">
        <f>VLOOKUP(D62,Datos!$B$8:$E$21,3,)</f>
        <v>Cantidad</v>
      </c>
      <c r="G62" s="23">
        <v>0</v>
      </c>
      <c r="H62" s="18">
        <f>VLOOKUP(D62,Datos!$B$8:$E$21,4)</f>
        <v>1</v>
      </c>
      <c r="I62" s="19">
        <f t="shared" si="3"/>
        <v>0</v>
      </c>
    </row>
    <row r="63" spans="2:9" x14ac:dyDescent="0.2">
      <c r="B63" s="13"/>
      <c r="C63" s="16"/>
      <c r="D63" s="16" t="s">
        <v>21</v>
      </c>
      <c r="E63" s="18" t="str">
        <f>VLOOKUP(D63,Datos!$B$8:$E$21,2,)</f>
        <v>Materiales</v>
      </c>
      <c r="F63" s="18" t="str">
        <f>VLOOKUP(D63,Datos!$B$8:$E$21,3,)</f>
        <v>Cantidad</v>
      </c>
      <c r="G63" s="23">
        <v>0</v>
      </c>
      <c r="H63" s="18">
        <f>VLOOKUP(D63,Datos!$B$8:$E$21,4)</f>
        <v>1</v>
      </c>
      <c r="I63" s="19">
        <f t="shared" si="3"/>
        <v>0</v>
      </c>
    </row>
    <row r="64" spans="2:9" x14ac:dyDescent="0.2">
      <c r="B64" s="13"/>
      <c r="C64" s="16"/>
      <c r="D64" s="16" t="s">
        <v>22</v>
      </c>
      <c r="E64" s="18" t="str">
        <f>VLOOKUP(D64,Datos!$B$8:$E$21,2,)</f>
        <v>Materiales</v>
      </c>
      <c r="F64" s="18" t="str">
        <f>VLOOKUP(D64,Datos!$B$8:$E$21,3,)</f>
        <v>Cantidad</v>
      </c>
      <c r="G64" s="23">
        <v>0</v>
      </c>
      <c r="H64" s="18">
        <f>VLOOKUP(D64,Datos!$B$8:$E$21,4)</f>
        <v>1</v>
      </c>
      <c r="I64" s="19">
        <f t="shared" si="3"/>
        <v>0</v>
      </c>
    </row>
    <row r="65" spans="2:9" x14ac:dyDescent="0.2">
      <c r="B65" s="13"/>
      <c r="C65" s="16"/>
      <c r="D65" s="16" t="s">
        <v>27</v>
      </c>
      <c r="E65" s="18" t="str">
        <f>VLOOKUP(D65,Datos!$B$8:$E$21,2,)</f>
        <v>Licencias</v>
      </c>
      <c r="F65" s="18" t="str">
        <f>VLOOKUP(D65,Datos!$B$8:$E$21,3,)</f>
        <v>Cantidad</v>
      </c>
      <c r="G65" s="23">
        <v>0</v>
      </c>
      <c r="H65" s="18">
        <f>VLOOKUP(D65,Datos!$B$8:$E$21,4)</f>
        <v>1</v>
      </c>
      <c r="I65" s="19">
        <f t="shared" si="3"/>
        <v>0</v>
      </c>
    </row>
    <row r="66" spans="2:9" x14ac:dyDescent="0.2">
      <c r="B66" s="13"/>
      <c r="C66" s="16"/>
      <c r="D66" s="16" t="s">
        <v>28</v>
      </c>
      <c r="E66" s="18" t="str">
        <f>VLOOKUP(D66,Datos!$B$8:$E$21,2,)</f>
        <v>Licencias</v>
      </c>
      <c r="F66" s="18" t="str">
        <f>VLOOKUP(D66,Datos!$B$8:$E$21,3,)</f>
        <v>Cantidad</v>
      </c>
      <c r="G66" s="23">
        <v>0</v>
      </c>
      <c r="H66" s="18">
        <f>VLOOKUP(D66,Datos!$B$8:$E$21,4)</f>
        <v>1</v>
      </c>
      <c r="I66" s="19">
        <f t="shared" si="3"/>
        <v>0</v>
      </c>
    </row>
    <row r="67" spans="2:9" x14ac:dyDescent="0.2">
      <c r="B67" s="13"/>
      <c r="C67" s="16"/>
      <c r="D67" s="16" t="s">
        <v>24</v>
      </c>
      <c r="E67" s="18" t="str">
        <f>VLOOKUP(D67,Datos!$B$8:$E$21,2,)</f>
        <v>Viajes</v>
      </c>
      <c r="F67" s="18" t="str">
        <f>VLOOKUP(D67,Datos!$B$8:$E$21,3,)</f>
        <v>Cantidad</v>
      </c>
      <c r="G67" s="23">
        <v>0</v>
      </c>
      <c r="H67" s="18">
        <f>VLOOKUP(D67,Datos!$B$8:$E$21,4)</f>
        <v>1</v>
      </c>
      <c r="I67" s="19">
        <f t="shared" si="3"/>
        <v>0</v>
      </c>
    </row>
    <row r="68" spans="2:9" x14ac:dyDescent="0.2">
      <c r="B68" s="13"/>
      <c r="C68" s="16"/>
      <c r="D68" s="16" t="s">
        <v>26</v>
      </c>
      <c r="E68" s="18" t="str">
        <f>VLOOKUP(D68,Datos!$B$8:$E$21,2,)</f>
        <v>Viajes</v>
      </c>
      <c r="F68" s="18" t="str">
        <f>VLOOKUP(D68,Datos!$B$8:$E$21,3,)</f>
        <v>Cantidad</v>
      </c>
      <c r="G68" s="23">
        <v>0</v>
      </c>
      <c r="H68" s="18">
        <f>VLOOKUP(D68,Datos!$B$8:$E$21,4)</f>
        <v>1</v>
      </c>
      <c r="I68" s="19">
        <f t="shared" si="3"/>
        <v>0</v>
      </c>
    </row>
    <row r="69" spans="2:9" x14ac:dyDescent="0.2">
      <c r="B69" s="13"/>
      <c r="C69" s="13"/>
      <c r="D69" s="13" t="s">
        <v>31</v>
      </c>
      <c r="E69" s="18" t="str">
        <f>VLOOKUP(D69,Datos!$B$8:$E$21,2,)</f>
        <v>Gastos Indirectos</v>
      </c>
      <c r="F69" s="18" t="str">
        <f>VLOOKUP(D69,Datos!$B$8:$E$21,3,)</f>
        <v>NA</v>
      </c>
      <c r="G69" s="23">
        <v>0</v>
      </c>
      <c r="H69" s="18">
        <f>VLOOKUP(D69,Datos!$B$8:$E$21,4)</f>
        <v>1</v>
      </c>
      <c r="I69" s="19">
        <f t="shared" si="3"/>
        <v>0</v>
      </c>
    </row>
    <row r="70" spans="2:9" x14ac:dyDescent="0.2">
      <c r="B70" s="13"/>
      <c r="C70" s="13"/>
      <c r="D70" s="13" t="s">
        <v>32</v>
      </c>
      <c r="E70" s="18" t="str">
        <f>VLOOKUP(D70,Datos!$B$8:$E$21,2,)</f>
        <v>Gastos Indirectos</v>
      </c>
      <c r="F70" s="18" t="str">
        <f>VLOOKUP(D70,Datos!$B$8:$E$21,3,)</f>
        <v>NA</v>
      </c>
      <c r="G70" s="23">
        <v>0</v>
      </c>
      <c r="H70" s="18">
        <f>VLOOKUP(D70,Datos!$B$8:$E$21,4)</f>
        <v>1</v>
      </c>
      <c r="I70" s="19">
        <f t="shared" si="3"/>
        <v>0</v>
      </c>
    </row>
    <row r="71" spans="2:9" x14ac:dyDescent="0.2">
      <c r="B71" s="13"/>
      <c r="C71" s="14"/>
      <c r="D71" s="13" t="s">
        <v>33</v>
      </c>
      <c r="E71" s="18" t="str">
        <f>VLOOKUP(D71,Datos!$B$8:$E$21,2,)</f>
        <v>Gastos Indirectos</v>
      </c>
      <c r="F71" s="18" t="str">
        <f>VLOOKUP(D71,Datos!$B$8:$E$21,3,)</f>
        <v>NA</v>
      </c>
      <c r="G71" s="23">
        <v>0</v>
      </c>
      <c r="H71" s="18">
        <f>VLOOKUP(D71,Datos!$B$8:$E$21,4)</f>
        <v>1</v>
      </c>
      <c r="I71" s="19">
        <f t="shared" si="3"/>
        <v>0</v>
      </c>
    </row>
  </sheetData>
  <pageMargins left="0.23622047244094491" right="0.23622047244094491" top="0.74803149606299213" bottom="0.74803149606299213" header="0.31496062992125984" footer="0.31496062992125984"/>
  <pageSetup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1"/>
  <sheetViews>
    <sheetView zoomScaleSheetLayoutView="115" workbookViewId="0">
      <selection activeCell="B2" sqref="B2"/>
    </sheetView>
  </sheetViews>
  <sheetFormatPr baseColWidth="10" defaultRowHeight="15" x14ac:dyDescent="0.2"/>
  <cols>
    <col min="1" max="1" width="1.5" style="1" customWidth="1"/>
    <col min="2" max="2" width="27.1640625" style="1" customWidth="1"/>
    <col min="3" max="3" width="22.5" style="1" customWidth="1"/>
    <col min="4" max="4" width="25.1640625" style="1" customWidth="1"/>
    <col min="5" max="5" width="6" style="1" bestFit="1" customWidth="1"/>
    <col min="6" max="6" width="5.5" style="1" bestFit="1" customWidth="1"/>
    <col min="7" max="7" width="14.5" style="1" customWidth="1"/>
    <col min="8" max="8" width="9.83203125" style="1" customWidth="1"/>
    <col min="9" max="9" width="13.1640625" style="1" bestFit="1" customWidth="1"/>
    <col min="10" max="10" width="17.83203125" style="1" customWidth="1"/>
    <col min="11" max="11" width="12.33203125" style="1" bestFit="1" customWidth="1"/>
    <col min="12" max="12" width="2.1640625" style="1" customWidth="1"/>
    <col min="13" max="16384" width="10.83203125" style="1"/>
  </cols>
  <sheetData>
    <row r="1" spans="2:6" ht="26" x14ac:dyDescent="0.3">
      <c r="B1" s="6" t="s">
        <v>2</v>
      </c>
      <c r="D1" s="4" t="s">
        <v>3</v>
      </c>
    </row>
    <row r="2" spans="2:6" ht="19" x14ac:dyDescent="0.25">
      <c r="B2" s="7"/>
    </row>
    <row r="3" spans="2:6" ht="16" x14ac:dyDescent="0.2">
      <c r="B3" s="8" t="s">
        <v>4</v>
      </c>
      <c r="E3" s="3"/>
      <c r="F3" s="3"/>
    </row>
    <row r="4" spans="2:6" ht="16" x14ac:dyDescent="0.2">
      <c r="B4" s="8" t="s">
        <v>5</v>
      </c>
      <c r="E4" s="3"/>
      <c r="F4" s="5"/>
    </row>
    <row r="6" spans="2:6" ht="16" x14ac:dyDescent="0.2">
      <c r="B6" s="10" t="s">
        <v>6</v>
      </c>
      <c r="C6" s="10" t="s">
        <v>47</v>
      </c>
      <c r="D6" s="10" t="s">
        <v>48</v>
      </c>
      <c r="E6" s="10" t="s">
        <v>8</v>
      </c>
    </row>
    <row r="7" spans="2:6" x14ac:dyDescent="0.2">
      <c r="B7" s="12"/>
      <c r="C7" s="12"/>
      <c r="D7" s="12"/>
      <c r="E7" s="12"/>
    </row>
    <row r="8" spans="2:6" x14ac:dyDescent="0.2">
      <c r="B8" s="16" t="s">
        <v>15</v>
      </c>
      <c r="C8" s="16" t="s">
        <v>14</v>
      </c>
      <c r="D8" s="16" t="s">
        <v>49</v>
      </c>
      <c r="E8" s="18">
        <v>1</v>
      </c>
    </row>
    <row r="9" spans="2:6" x14ac:dyDescent="0.2">
      <c r="B9" s="16" t="s">
        <v>16</v>
      </c>
      <c r="C9" s="16" t="s">
        <v>14</v>
      </c>
      <c r="D9" s="16" t="s">
        <v>49</v>
      </c>
      <c r="E9" s="18">
        <v>1</v>
      </c>
    </row>
    <row r="10" spans="2:6" x14ac:dyDescent="0.2">
      <c r="B10" s="16" t="s">
        <v>17</v>
      </c>
      <c r="C10" s="16" t="s">
        <v>19</v>
      </c>
      <c r="D10" s="16" t="s">
        <v>49</v>
      </c>
      <c r="E10" s="18">
        <v>1</v>
      </c>
    </row>
    <row r="11" spans="2:6" x14ac:dyDescent="0.2">
      <c r="B11" s="16" t="s">
        <v>18</v>
      </c>
      <c r="C11" s="16" t="s">
        <v>19</v>
      </c>
      <c r="D11" s="16" t="s">
        <v>49</v>
      </c>
      <c r="E11" s="18">
        <v>1</v>
      </c>
    </row>
    <row r="12" spans="2:6" x14ac:dyDescent="0.2">
      <c r="B12" s="16" t="s">
        <v>20</v>
      </c>
      <c r="C12" s="16" t="s">
        <v>23</v>
      </c>
      <c r="D12" s="16" t="s">
        <v>50</v>
      </c>
      <c r="E12" s="18">
        <v>1</v>
      </c>
    </row>
    <row r="13" spans="2:6" x14ac:dyDescent="0.2">
      <c r="B13" s="16" t="s">
        <v>21</v>
      </c>
      <c r="C13" s="16" t="s">
        <v>23</v>
      </c>
      <c r="D13" s="16" t="s">
        <v>50</v>
      </c>
      <c r="E13" s="18">
        <v>1</v>
      </c>
    </row>
    <row r="14" spans="2:6" x14ac:dyDescent="0.2">
      <c r="B14" s="16" t="s">
        <v>22</v>
      </c>
      <c r="C14" s="16" t="s">
        <v>23</v>
      </c>
      <c r="D14" s="16" t="s">
        <v>50</v>
      </c>
      <c r="E14" s="18">
        <v>1</v>
      </c>
    </row>
    <row r="15" spans="2:6" x14ac:dyDescent="0.2">
      <c r="B15" s="16" t="s">
        <v>27</v>
      </c>
      <c r="C15" s="16" t="s">
        <v>29</v>
      </c>
      <c r="D15" s="16" t="s">
        <v>50</v>
      </c>
      <c r="E15" s="18">
        <v>1</v>
      </c>
    </row>
    <row r="16" spans="2:6" x14ac:dyDescent="0.2">
      <c r="B16" s="16" t="s">
        <v>28</v>
      </c>
      <c r="C16" s="16" t="s">
        <v>29</v>
      </c>
      <c r="D16" s="16" t="s">
        <v>50</v>
      </c>
      <c r="E16" s="18">
        <v>1</v>
      </c>
    </row>
    <row r="17" spans="2:5" x14ac:dyDescent="0.2">
      <c r="B17" s="16" t="s">
        <v>24</v>
      </c>
      <c r="C17" s="16" t="s">
        <v>25</v>
      </c>
      <c r="D17" s="16" t="s">
        <v>50</v>
      </c>
      <c r="E17" s="18">
        <v>1</v>
      </c>
    </row>
    <row r="18" spans="2:5" x14ac:dyDescent="0.2">
      <c r="B18" s="16" t="s">
        <v>26</v>
      </c>
      <c r="C18" s="16" t="s">
        <v>25</v>
      </c>
      <c r="D18" s="16" t="s">
        <v>50</v>
      </c>
      <c r="E18" s="18">
        <v>1</v>
      </c>
    </row>
    <row r="19" spans="2:5" x14ac:dyDescent="0.2">
      <c r="B19" s="13" t="s">
        <v>31</v>
      </c>
      <c r="C19" s="13" t="s">
        <v>30</v>
      </c>
      <c r="D19" s="13" t="s">
        <v>51</v>
      </c>
      <c r="E19" s="18">
        <v>1</v>
      </c>
    </row>
    <row r="20" spans="2:5" x14ac:dyDescent="0.2">
      <c r="B20" s="13" t="s">
        <v>32</v>
      </c>
      <c r="C20" s="13" t="s">
        <v>30</v>
      </c>
      <c r="D20" s="13" t="s">
        <v>51</v>
      </c>
      <c r="E20" s="18">
        <v>1</v>
      </c>
    </row>
    <row r="21" spans="2:5" x14ac:dyDescent="0.2">
      <c r="B21" s="13" t="s">
        <v>33</v>
      </c>
      <c r="C21" s="13" t="s">
        <v>30</v>
      </c>
      <c r="D21" s="13" t="s">
        <v>51</v>
      </c>
      <c r="E21" s="18">
        <v>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4"/>
  <sheetViews>
    <sheetView tabSelected="1" view="pageBreakPreview" topLeftCell="A18" zoomScaleSheetLayoutView="100" workbookViewId="0">
      <selection activeCell="G32" sqref="G32"/>
    </sheetView>
  </sheetViews>
  <sheetFormatPr baseColWidth="10" defaultRowHeight="15" x14ac:dyDescent="0.2"/>
  <cols>
    <col min="1" max="1" width="1.5" style="2" customWidth="1"/>
    <col min="2" max="2" width="27.6640625" style="2" customWidth="1"/>
    <col min="3" max="3" width="86" style="2" customWidth="1"/>
    <col min="4" max="4" width="2.83203125" style="2" customWidth="1"/>
    <col min="5" max="16384" width="10.83203125" style="2"/>
  </cols>
  <sheetData>
    <row r="1" spans="2:5" s="1" customFormat="1" ht="26" x14ac:dyDescent="0.3">
      <c r="B1" s="6" t="s">
        <v>2</v>
      </c>
      <c r="D1" s="4"/>
    </row>
    <row r="2" spans="2:5" s="1" customFormat="1" ht="19" x14ac:dyDescent="0.25">
      <c r="B2" s="7"/>
    </row>
    <row r="4" spans="2:5" ht="16" x14ac:dyDescent="0.2">
      <c r="B4" s="27" t="s">
        <v>53</v>
      </c>
    </row>
    <row r="5" spans="2:5" ht="16" x14ac:dyDescent="0.2">
      <c r="B5" s="27" t="s">
        <v>54</v>
      </c>
      <c r="C5" s="2" t="s">
        <v>55</v>
      </c>
    </row>
    <row r="6" spans="2:5" ht="16" x14ac:dyDescent="0.2">
      <c r="B6" s="10" t="s">
        <v>0</v>
      </c>
      <c r="C6" s="10" t="s">
        <v>1</v>
      </c>
    </row>
    <row r="7" spans="2:5" x14ac:dyDescent="0.2">
      <c r="B7" s="12"/>
      <c r="C7" s="12"/>
      <c r="D7" s="16"/>
      <c r="E7" s="12"/>
    </row>
    <row r="8" spans="2:5" ht="30" x14ac:dyDescent="0.2">
      <c r="B8" s="29" t="s">
        <v>6</v>
      </c>
      <c r="C8" s="30" t="s">
        <v>56</v>
      </c>
      <c r="D8" s="16"/>
      <c r="E8" s="18"/>
    </row>
    <row r="9" spans="2:5" ht="45" x14ac:dyDescent="0.2">
      <c r="B9" s="29" t="s">
        <v>47</v>
      </c>
      <c r="C9" s="30" t="s">
        <v>57</v>
      </c>
    </row>
    <row r="10" spans="2:5" ht="30" x14ac:dyDescent="0.2">
      <c r="B10" s="29" t="s">
        <v>48</v>
      </c>
      <c r="C10" s="30" t="s">
        <v>58</v>
      </c>
    </row>
    <row r="11" spans="2:5" ht="30" x14ac:dyDescent="0.2">
      <c r="B11" s="29" t="s">
        <v>8</v>
      </c>
      <c r="C11" s="30" t="s">
        <v>59</v>
      </c>
    </row>
    <row r="12" spans="2:5" x14ac:dyDescent="0.2">
      <c r="B12" s="16"/>
      <c r="C12" s="28"/>
    </row>
    <row r="13" spans="2:5" ht="16" x14ac:dyDescent="0.2">
      <c r="B13" s="27" t="s">
        <v>60</v>
      </c>
    </row>
    <row r="14" spans="2:5" ht="30" x14ac:dyDescent="0.2">
      <c r="B14" s="27" t="s">
        <v>54</v>
      </c>
      <c r="C14" s="31" t="s">
        <v>61</v>
      </c>
    </row>
    <row r="15" spans="2:5" ht="16" x14ac:dyDescent="0.2">
      <c r="B15" s="10" t="s">
        <v>0</v>
      </c>
      <c r="C15" s="10" t="s">
        <v>1</v>
      </c>
    </row>
    <row r="16" spans="2:5" x14ac:dyDescent="0.2">
      <c r="B16" s="12"/>
      <c r="C16" s="12"/>
      <c r="D16" s="16"/>
      <c r="E16" s="12"/>
    </row>
    <row r="17" spans="2:5" ht="30" x14ac:dyDescent="0.2">
      <c r="B17" s="29" t="s">
        <v>10</v>
      </c>
      <c r="C17" s="30" t="s">
        <v>68</v>
      </c>
      <c r="D17" s="16"/>
      <c r="E17" s="18"/>
    </row>
    <row r="18" spans="2:5" ht="30" x14ac:dyDescent="0.2">
      <c r="B18" s="29" t="s">
        <v>74</v>
      </c>
      <c r="C18" s="30" t="s">
        <v>69</v>
      </c>
    </row>
    <row r="19" spans="2:5" ht="45" x14ac:dyDescent="0.2">
      <c r="B19" s="29" t="s">
        <v>6</v>
      </c>
      <c r="C19" s="30" t="s">
        <v>67</v>
      </c>
    </row>
    <row r="20" spans="2:5" ht="45" x14ac:dyDescent="0.2">
      <c r="B20" s="29" t="s">
        <v>47</v>
      </c>
      <c r="C20" s="30" t="s">
        <v>66</v>
      </c>
    </row>
    <row r="21" spans="2:5" ht="30" x14ac:dyDescent="0.2">
      <c r="B21" s="29" t="s">
        <v>48</v>
      </c>
      <c r="C21" s="30" t="s">
        <v>65</v>
      </c>
    </row>
    <row r="22" spans="2:5" ht="30" x14ac:dyDescent="0.2">
      <c r="B22" s="29" t="s">
        <v>7</v>
      </c>
      <c r="C22" s="30" t="s">
        <v>63</v>
      </c>
    </row>
    <row r="23" spans="2:5" ht="30" x14ac:dyDescent="0.2">
      <c r="B23" s="29" t="s">
        <v>8</v>
      </c>
      <c r="C23" s="30" t="s">
        <v>64</v>
      </c>
    </row>
    <row r="24" spans="2:5" ht="30" x14ac:dyDescent="0.2">
      <c r="B24" s="29" t="s">
        <v>9</v>
      </c>
      <c r="C24" s="30" t="s">
        <v>62</v>
      </c>
    </row>
    <row r="26" spans="2:5" ht="16" x14ac:dyDescent="0.2">
      <c r="B26" s="27" t="s">
        <v>70</v>
      </c>
    </row>
    <row r="27" spans="2:5" ht="30" x14ac:dyDescent="0.2">
      <c r="B27" s="27" t="s">
        <v>54</v>
      </c>
      <c r="C27" s="31" t="s">
        <v>71</v>
      </c>
    </row>
    <row r="28" spans="2:5" ht="16" x14ac:dyDescent="0.2">
      <c r="B28" s="10" t="s">
        <v>0</v>
      </c>
      <c r="C28" s="10" t="s">
        <v>1</v>
      </c>
    </row>
    <row r="29" spans="2:5" x14ac:dyDescent="0.2">
      <c r="B29" s="12"/>
      <c r="C29" s="12"/>
      <c r="D29" s="16"/>
      <c r="E29" s="12"/>
    </row>
    <row r="30" spans="2:5" x14ac:dyDescent="0.2">
      <c r="B30" s="29" t="s">
        <v>45</v>
      </c>
      <c r="C30" s="30" t="s">
        <v>72</v>
      </c>
      <c r="D30" s="16"/>
      <c r="E30" s="18"/>
    </row>
    <row r="31" spans="2:5" ht="45" x14ac:dyDescent="0.2">
      <c r="B31" s="29" t="s">
        <v>46</v>
      </c>
      <c r="C31" s="30" t="s">
        <v>67</v>
      </c>
    </row>
    <row r="32" spans="2:5" ht="30" x14ac:dyDescent="0.2">
      <c r="B32" s="29" t="s">
        <v>48</v>
      </c>
      <c r="C32" s="30" t="s">
        <v>65</v>
      </c>
    </row>
    <row r="33" spans="2:3" ht="30" x14ac:dyDescent="0.2">
      <c r="B33" s="29" t="s">
        <v>8</v>
      </c>
      <c r="C33" s="30" t="s">
        <v>64</v>
      </c>
    </row>
    <row r="34" spans="2:3" ht="30" x14ac:dyDescent="0.2">
      <c r="B34" s="29" t="s">
        <v>9</v>
      </c>
      <c r="C34" s="30" t="s">
        <v>73</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Por Recursos</vt:lpstr>
      <vt:lpstr>Presupuesto Detallado</vt:lpstr>
      <vt:lpstr>Datos</vt:lpstr>
      <vt:lpstr>Instructivo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plantillas-excel.com</dc:creator>
  <cp:keywords/>
  <dc:description/>
  <cp:lastModifiedBy>Microsoft Office User</cp:lastModifiedBy>
  <cp:lastPrinted>2014-10-16T17:27:06Z</cp:lastPrinted>
  <dcterms:created xsi:type="dcterms:W3CDTF">2012-09-02T03:53:17Z</dcterms:created>
  <dcterms:modified xsi:type="dcterms:W3CDTF">2018-05-17T09:22:24Z</dcterms:modified>
  <cp:category/>
</cp:coreProperties>
</file>