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didos" sheetId="1" state="visible" r:id="rId1"/>
    <sheet name="Por estado" sheetId="2" state="visible" r:id="rId2"/>
    <sheet name="Por client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4785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9" customWidth="1" min="6" max="6"/>
    <col width="17" customWidth="1" min="7" max="7"/>
    <col width="14" customWidth="1" min="8" max="8"/>
    <col width="20" customWidth="1" min="9" max="9"/>
    <col width="14" customWidth="1" min="10" max="10"/>
  </cols>
  <sheetData>
    <row r="1">
      <c r="A1" s="1" t="inlineStr">
        <is>
          <t>Nº pedido</t>
        </is>
      </c>
      <c r="B1" s="1" t="inlineStr">
        <is>
          <t>Fecha</t>
        </is>
      </c>
      <c r="C1" s="1" t="inlineStr">
        <is>
          <t>Cliente</t>
        </is>
      </c>
      <c r="D1" s="1" t="inlineStr">
        <is>
          <t>Producto</t>
        </is>
      </c>
      <c r="E1" s="1" t="inlineStr">
        <is>
          <t>Cantidad</t>
        </is>
      </c>
      <c r="F1" s="1" t="inlineStr">
        <is>
          <t>Precio unitario</t>
        </is>
      </c>
      <c r="G1" s="1" t="inlineStr">
        <is>
          <t>Descuento (%)</t>
        </is>
      </c>
      <c r="H1" s="1" t="inlineStr">
        <is>
          <t>Importe</t>
        </is>
      </c>
      <c r="I1" s="1" t="inlineStr">
        <is>
          <t>Entrega prevista</t>
        </is>
      </c>
      <c r="J1" s="1" t="inlineStr">
        <is>
          <t>Estado</t>
        </is>
      </c>
    </row>
    <row r="2">
      <c r="A2" t="inlineStr">
        <is>
          <t>PED-001</t>
        </is>
      </c>
      <c r="B2" t="inlineStr">
        <is>
          <t>02/11/2026</t>
        </is>
      </c>
      <c r="C2" t="inlineStr">
        <is>
          <t>Ferretería Núñez</t>
        </is>
      </c>
      <c r="D2" t="inlineStr">
        <is>
          <t>Taladro percutor 700 W</t>
        </is>
      </c>
      <c r="E2" t="n">
        <v>4</v>
      </c>
      <c r="F2" t="n">
        <v>59.9</v>
      </c>
      <c r="G2" t="n">
        <v>5</v>
      </c>
      <c r="H2">
        <f>E2*F2*(1-G2/100)</f>
        <v/>
      </c>
      <c r="I2" t="inlineStr">
        <is>
          <t>09/11/2026</t>
        </is>
      </c>
      <c r="J2" t="inlineStr">
        <is>
          <t>Entregado</t>
        </is>
      </c>
    </row>
    <row r="3">
      <c r="A3" t="inlineStr">
        <is>
          <t>PED-001</t>
        </is>
      </c>
      <c r="B3" t="inlineStr">
        <is>
          <t>02/11/2026</t>
        </is>
      </c>
      <c r="C3" t="inlineStr">
        <is>
          <t>Ferretería Núñez</t>
        </is>
      </c>
      <c r="D3" t="inlineStr">
        <is>
          <t>Juego de brocas 25 piezas</t>
        </is>
      </c>
      <c r="E3" t="n">
        <v>10</v>
      </c>
      <c r="F3" t="n">
        <v>12.5</v>
      </c>
      <c r="G3" t="n">
        <v>5</v>
      </c>
      <c r="H3">
        <f>E3*F3*(1-G3/100)</f>
        <v/>
      </c>
      <c r="I3" t="inlineStr">
        <is>
          <t>09/11/2026</t>
        </is>
      </c>
      <c r="J3" t="inlineStr">
        <is>
          <t>Entregado</t>
        </is>
      </c>
    </row>
    <row r="4">
      <c r="A4" t="inlineStr">
        <is>
          <t>PED-002</t>
        </is>
      </c>
      <c r="B4" t="inlineStr">
        <is>
          <t>03/11/2026</t>
        </is>
      </c>
      <c r="C4" t="inlineStr">
        <is>
          <t>Bazar Oriente</t>
        </is>
      </c>
      <c r="D4" t="inlineStr">
        <is>
          <t>Linterna LED recargable</t>
        </is>
      </c>
      <c r="E4" t="n">
        <v>24</v>
      </c>
      <c r="F4" t="n">
        <v>8.75</v>
      </c>
      <c r="G4" t="n">
        <v>0</v>
      </c>
      <c r="H4">
        <f>E4*F4*(1-G4/100)</f>
        <v/>
      </c>
      <c r="I4" t="inlineStr">
        <is>
          <t>12/11/2026</t>
        </is>
      </c>
      <c r="J4" t="inlineStr">
        <is>
          <t>Enviado</t>
        </is>
      </c>
    </row>
    <row r="5">
      <c r="A5" t="inlineStr">
        <is>
          <t>PED-003</t>
        </is>
      </c>
      <c r="B5" t="inlineStr">
        <is>
          <t>03/11/2026</t>
        </is>
      </c>
      <c r="C5" t="inlineStr">
        <is>
          <t>Construcciones Vela</t>
        </is>
      </c>
      <c r="D5" t="inlineStr">
        <is>
          <t>Casco de obra homologado</t>
        </is>
      </c>
      <c r="E5" t="n">
        <v>15</v>
      </c>
      <c r="F5" t="n">
        <v>14.2</v>
      </c>
      <c r="G5" t="n">
        <v>10</v>
      </c>
      <c r="H5">
        <f>E5*F5*(1-G5/100)</f>
        <v/>
      </c>
      <c r="I5" t="inlineStr">
        <is>
          <t>10/11/2026</t>
        </is>
      </c>
      <c r="J5" t="inlineStr">
        <is>
          <t>En preparación</t>
        </is>
      </c>
    </row>
    <row r="6">
      <c r="A6" t="inlineStr">
        <is>
          <t>PED-003</t>
        </is>
      </c>
      <c r="B6" t="inlineStr">
        <is>
          <t>03/11/2026</t>
        </is>
      </c>
      <c r="C6" t="inlineStr">
        <is>
          <t>Construcciones Vela</t>
        </is>
      </c>
      <c r="D6" t="inlineStr">
        <is>
          <t>Guantes de trabajo (par)</t>
        </is>
      </c>
      <c r="E6" t="n">
        <v>40</v>
      </c>
      <c r="F6" t="n">
        <v>3.6</v>
      </c>
      <c r="G6" t="n">
        <v>10</v>
      </c>
      <c r="H6">
        <f>E6*F6*(1-G6/100)</f>
        <v/>
      </c>
      <c r="I6" t="inlineStr">
        <is>
          <t>10/11/2026</t>
        </is>
      </c>
      <c r="J6" t="inlineStr">
        <is>
          <t>En preparación</t>
        </is>
      </c>
    </row>
    <row r="7">
      <c r="A7" t="inlineStr">
        <is>
          <t>PED-004</t>
        </is>
      </c>
      <c r="B7" t="inlineStr">
        <is>
          <t>04/11/2026</t>
        </is>
      </c>
      <c r="C7" t="inlineStr">
        <is>
          <t>Ferretería Núñez</t>
        </is>
      </c>
      <c r="D7" t="inlineStr">
        <is>
          <t>Cinta métrica 5 m</t>
        </is>
      </c>
      <c r="E7" t="n">
        <v>30</v>
      </c>
      <c r="F7" t="n">
        <v>4.3</v>
      </c>
      <c r="G7" t="n">
        <v>5</v>
      </c>
      <c r="H7">
        <f>E7*F7*(1-G7/100)</f>
        <v/>
      </c>
      <c r="I7" t="inlineStr">
        <is>
          <t>16/11/2026</t>
        </is>
      </c>
      <c r="J7" t="inlineStr">
        <is>
          <t>Pendiente</t>
        </is>
      </c>
    </row>
    <row r="8">
      <c r="A8" t="inlineStr">
        <is>
          <t>PED-005</t>
        </is>
      </c>
      <c r="B8" t="inlineStr">
        <is>
          <t>05/11/2026</t>
        </is>
      </c>
      <c r="C8" t="inlineStr">
        <is>
          <t>Bricolaje Sur</t>
        </is>
      </c>
      <c r="D8" t="inlineStr">
        <is>
          <t>Atornillador inalámbrico</t>
        </is>
      </c>
      <c r="E8" t="n">
        <v>6</v>
      </c>
      <c r="F8" t="n">
        <v>39</v>
      </c>
      <c r="G8" t="n">
        <v>8</v>
      </c>
      <c r="H8">
        <f>E8*F8*(1-G8/100)</f>
        <v/>
      </c>
      <c r="I8" t="inlineStr">
        <is>
          <t>13/11/2026</t>
        </is>
      </c>
      <c r="J8" t="inlineStr">
        <is>
          <t>En preparación</t>
        </is>
      </c>
    </row>
    <row r="9">
      <c r="A9" t="inlineStr">
        <is>
          <t>PED-005</t>
        </is>
      </c>
      <c r="B9" t="inlineStr">
        <is>
          <t>05/11/2026</t>
        </is>
      </c>
      <c r="C9" t="inlineStr">
        <is>
          <t>Bricolaje Sur</t>
        </is>
      </c>
      <c r="D9" t="inlineStr">
        <is>
          <t>Caja de tornillos surtidos</t>
        </is>
      </c>
      <c r="E9" t="n">
        <v>20</v>
      </c>
      <c r="F9" t="n">
        <v>6.8</v>
      </c>
      <c r="G9" t="n">
        <v>8</v>
      </c>
      <c r="H9">
        <f>E9*F9*(1-G9/100)</f>
        <v/>
      </c>
      <c r="I9" t="inlineStr">
        <is>
          <t>13/11/2026</t>
        </is>
      </c>
      <c r="J9" t="inlineStr">
        <is>
          <t>En preparación</t>
        </is>
      </c>
    </row>
    <row r="10">
      <c r="A10" t="inlineStr">
        <is>
          <t>PED-006</t>
        </is>
      </c>
      <c r="B10" t="inlineStr">
        <is>
          <t>06/11/2026</t>
        </is>
      </c>
      <c r="C10" t="inlineStr">
        <is>
          <t>Bazar Oriente</t>
        </is>
      </c>
      <c r="D10" t="inlineStr">
        <is>
          <t>Pilas AA (pack 20)</t>
        </is>
      </c>
      <c r="E10" t="n">
        <v>50</v>
      </c>
      <c r="F10" t="n">
        <v>5.4</v>
      </c>
      <c r="G10" t="n">
        <v>0</v>
      </c>
      <c r="H10">
        <f>E10*F10*(1-G10/100)</f>
        <v/>
      </c>
      <c r="I10" t="inlineStr">
        <is>
          <t>17/11/2026</t>
        </is>
      </c>
      <c r="J10" t="inlineStr">
        <is>
          <t>Pendiente</t>
        </is>
      </c>
    </row>
    <row r="11">
      <c r="A11" t="inlineStr">
        <is>
          <t>PED-007</t>
        </is>
      </c>
      <c r="B11" t="inlineStr">
        <is>
          <t>06/11/2026</t>
        </is>
      </c>
      <c r="C11" t="inlineStr">
        <is>
          <t>Construcciones Vela</t>
        </is>
      </c>
      <c r="D11" t="inlineStr">
        <is>
          <t>Escalera de aluminio 3 m</t>
        </is>
      </c>
      <c r="E11" t="n">
        <v>2</v>
      </c>
      <c r="F11" t="n">
        <v>74</v>
      </c>
      <c r="G11" t="n">
        <v>10</v>
      </c>
      <c r="H11">
        <f>E11*F11*(1-G11/100)</f>
        <v/>
      </c>
      <c r="I11" t="inlineStr">
        <is>
          <t>18/11/2026</t>
        </is>
      </c>
      <c r="J11" t="inlineStr">
        <is>
          <t>Pendiente</t>
        </is>
      </c>
    </row>
    <row r="12">
      <c r="A12" t="inlineStr">
        <is>
          <t>PED-008</t>
        </is>
      </c>
      <c r="B12" t="inlineStr">
        <is>
          <t>07/11/2026</t>
        </is>
      </c>
      <c r="C12" t="inlineStr">
        <is>
          <t>Bricolaje Sur</t>
        </is>
      </c>
      <c r="D12" t="inlineStr">
        <is>
          <t>Nivel de burbuja 60 cm</t>
        </is>
      </c>
      <c r="E12" t="n">
        <v>8</v>
      </c>
      <c r="F12" t="n">
        <v>11.9</v>
      </c>
      <c r="G12" t="n">
        <v>8</v>
      </c>
      <c r="H12">
        <f>E12*F12*(1-G12/100)</f>
        <v/>
      </c>
      <c r="I12" t="inlineStr">
        <is>
          <t>20/11/2026</t>
        </is>
      </c>
      <c r="J12" t="inlineStr">
        <is>
          <t>Pendiente</t>
        </is>
      </c>
    </row>
    <row r="13">
      <c r="A13" t="inlineStr">
        <is>
          <t>PED-008</t>
        </is>
      </c>
      <c r="B13" t="inlineStr">
        <is>
          <t>07/11/2026</t>
        </is>
      </c>
      <c r="C13" t="inlineStr">
        <is>
          <t>Bricolaje Sur</t>
        </is>
      </c>
      <c r="D13" t="inlineStr">
        <is>
          <t>Metro plegable 2 m</t>
        </is>
      </c>
      <c r="E13" t="n">
        <v>12</v>
      </c>
      <c r="F13" t="n">
        <v>3.2</v>
      </c>
      <c r="G13" t="n">
        <v>8</v>
      </c>
      <c r="H13">
        <f>E13*F13*(1-G13/100)</f>
        <v/>
      </c>
      <c r="I13" t="inlineStr">
        <is>
          <t>20/11/2026</t>
        </is>
      </c>
      <c r="J13" t="inlineStr">
        <is>
          <t>Pendiente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Estado</t>
        </is>
      </c>
      <c r="B1" s="1" t="inlineStr">
        <is>
          <t>Líneas</t>
        </is>
      </c>
      <c r="C1" s="1" t="inlineStr">
        <is>
          <t>Unidades</t>
        </is>
      </c>
      <c r="D1" s="1" t="inlineStr">
        <is>
          <t>Importe</t>
        </is>
      </c>
    </row>
    <row r="2">
      <c r="A2" t="inlineStr">
        <is>
          <t>Pendiente</t>
        </is>
      </c>
      <c r="B2">
        <f>COUNTIF(Pedidos!$J$2:$J$500,A2)</f>
        <v/>
      </c>
      <c r="C2">
        <f>SUMIF(Pedidos!$J$2:$J$500,A2,Pedidos!$E$2:$E$500)</f>
        <v/>
      </c>
      <c r="D2">
        <f>SUMIF(Pedidos!$J$2:$J$500,A2,Pedidos!$H$2:$H$500)</f>
        <v/>
      </c>
    </row>
    <row r="3">
      <c r="A3" t="inlineStr">
        <is>
          <t>En preparación</t>
        </is>
      </c>
      <c r="B3">
        <f>COUNTIF(Pedidos!$J$2:$J$500,A3)</f>
        <v/>
      </c>
      <c r="C3">
        <f>SUMIF(Pedidos!$J$2:$J$500,A3,Pedidos!$E$2:$E$500)</f>
        <v/>
      </c>
      <c r="D3">
        <f>SUMIF(Pedidos!$J$2:$J$500,A3,Pedidos!$H$2:$H$500)</f>
        <v/>
      </c>
    </row>
    <row r="4">
      <c r="A4" t="inlineStr">
        <is>
          <t>Enviado</t>
        </is>
      </c>
      <c r="B4">
        <f>COUNTIF(Pedidos!$J$2:$J$500,A4)</f>
        <v/>
      </c>
      <c r="C4">
        <f>SUMIF(Pedidos!$J$2:$J$500,A4,Pedidos!$E$2:$E$500)</f>
        <v/>
      </c>
      <c r="D4">
        <f>SUMIF(Pedidos!$J$2:$J$500,A4,Pedidos!$H$2:$H$500)</f>
        <v/>
      </c>
    </row>
    <row r="5">
      <c r="A5" t="inlineStr">
        <is>
          <t>Entregado</t>
        </is>
      </c>
      <c r="B5">
        <f>COUNTIF(Pedidos!$J$2:$J$500,A5)</f>
        <v/>
      </c>
      <c r="C5">
        <f>SUMIF(Pedidos!$J$2:$J$500,A5,Pedidos!$E$2:$E$500)</f>
        <v/>
      </c>
      <c r="D5">
        <f>SUMIF(Pedidos!$J$2:$J$500,A5,Pedidos!$H$2:$H$500)</f>
        <v/>
      </c>
    </row>
    <row r="6">
      <c r="A6" t="inlineStr">
        <is>
          <t>Total</t>
        </is>
      </c>
      <c r="B6">
        <f>SUM(B2:B5)</f>
        <v/>
      </c>
      <c r="C6">
        <f>SUM(C2:C5)</f>
        <v/>
      </c>
      <c r="D6">
        <f>SUM(D2:D5)</f>
        <v/>
      </c>
    </row>
    <row r="7">
      <c r="A7" t="inlineStr">
        <is>
          <t>Por entregar (todo menos Entregado)</t>
        </is>
      </c>
      <c r="B7">
        <f>B6-B5</f>
        <v/>
      </c>
      <c r="C7">
        <f>C6-C5</f>
        <v/>
      </c>
      <c r="D7">
        <f>D6-D5</f>
        <v/>
      </c>
    </row>
    <row r="8">
      <c r="A8" t="inlineStr">
        <is>
          <t>Control: líneas sin estado válido</t>
        </is>
      </c>
      <c r="B8">
        <f>COUNTA(Pedidos!$A$2:$A$500)-B6</f>
        <v/>
      </c>
      <c r="C8" t="inlineStr"/>
      <c r="D8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Cliente</t>
        </is>
      </c>
      <c r="B1" s="1" t="inlineStr">
        <is>
          <t>Líneas</t>
        </is>
      </c>
      <c r="C1" s="1" t="inlineStr">
        <is>
          <t>Unidades</t>
        </is>
      </c>
      <c r="D1" s="1" t="inlineStr">
        <is>
          <t>Importe</t>
        </is>
      </c>
    </row>
    <row r="2">
      <c r="A2" t="inlineStr">
        <is>
          <t>Ferretería Núñez</t>
        </is>
      </c>
      <c r="B2">
        <f>COUNTIF(Pedidos!$C$2:$C$500,A2)</f>
        <v/>
      </c>
      <c r="C2">
        <f>SUMIF(Pedidos!$C$2:$C$500,A2,Pedidos!$E$2:$E$500)</f>
        <v/>
      </c>
      <c r="D2">
        <f>SUMIF(Pedidos!$C$2:$C$500,A2,Pedidos!$H$2:$H$500)</f>
        <v/>
      </c>
    </row>
    <row r="3">
      <c r="A3" t="inlineStr">
        <is>
          <t>Bazar Oriente</t>
        </is>
      </c>
      <c r="B3">
        <f>COUNTIF(Pedidos!$C$2:$C$500,A3)</f>
        <v/>
      </c>
      <c r="C3">
        <f>SUMIF(Pedidos!$C$2:$C$500,A3,Pedidos!$E$2:$E$500)</f>
        <v/>
      </c>
      <c r="D3">
        <f>SUMIF(Pedidos!$C$2:$C$500,A3,Pedidos!$H$2:$H$500)</f>
        <v/>
      </c>
    </row>
    <row r="4">
      <c r="A4" t="inlineStr">
        <is>
          <t>Construcciones Vela</t>
        </is>
      </c>
      <c r="B4">
        <f>COUNTIF(Pedidos!$C$2:$C$500,A4)</f>
        <v/>
      </c>
      <c r="C4">
        <f>SUMIF(Pedidos!$C$2:$C$500,A4,Pedidos!$E$2:$E$500)</f>
        <v/>
      </c>
      <c r="D4">
        <f>SUMIF(Pedidos!$C$2:$C$500,A4,Pedidos!$H$2:$H$500)</f>
        <v/>
      </c>
    </row>
    <row r="5">
      <c r="A5" t="inlineStr">
        <is>
          <t>Bricolaje Sur</t>
        </is>
      </c>
      <c r="B5">
        <f>COUNTIF(Pedidos!$C$2:$C$500,A5)</f>
        <v/>
      </c>
      <c r="C5">
        <f>SUMIF(Pedidos!$C$2:$C$500,A5,Pedidos!$E$2:$E$500)</f>
        <v/>
      </c>
      <c r="D5">
        <f>SUMIF(Pedidos!$C$2:$C$500,A5,Pedidos!$H$2:$H$500)</f>
        <v/>
      </c>
    </row>
    <row r="6">
      <c r="A6" t="inlineStr">
        <is>
          <t>Total</t>
        </is>
      </c>
      <c r="B6">
        <f>SUM(B2:B5)</f>
        <v/>
      </c>
      <c r="C6">
        <f>SUM(C2:C5)</f>
        <v/>
      </c>
      <c r="D6">
        <f>SUM(D2:D5)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2026-11-07T11:45:43Z</dcterms:created>
  <dcterms:modified xsi:type="dcterms:W3CDTF">2026-11-07T11:45:43Z</dcterms:modified>
</cp:coreProperties>
</file>