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rte de trabajo" sheetId="1" state="visible" r:id="rId1"/>
    <sheet name="Resume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4785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4" customWidth="1" min="2" max="2"/>
    <col width="18" customWidth="1" min="3" max="3"/>
    <col width="19" customWidth="1" min="4" max="4"/>
    <col width="14" customWidth="1" min="5" max="5"/>
    <col width="14" customWidth="1" min="6" max="6"/>
    <col width="18" customWidth="1" min="7" max="7"/>
    <col width="20" customWidth="1" min="8" max="8"/>
    <col width="19" customWidth="1" min="9" max="9"/>
    <col width="16" customWidth="1" min="10" max="10"/>
    <col width="14" customWidth="1" min="11" max="11"/>
    <col width="15" customWidth="1" min="12" max="12"/>
  </cols>
  <sheetData>
    <row r="1">
      <c r="A1" s="1" t="inlineStr">
        <is>
          <t>Fecha</t>
        </is>
      </c>
      <c r="B1" s="1" t="inlineStr">
        <is>
          <t>Operario</t>
        </is>
      </c>
      <c r="C1" s="1" t="inlineStr">
        <is>
          <t>Cliente / obra</t>
        </is>
      </c>
      <c r="D1" s="1" t="inlineStr">
        <is>
          <t>Tarea realizada</t>
        </is>
      </c>
      <c r="E1" s="1" t="inlineStr">
        <is>
          <t>Entrada</t>
        </is>
      </c>
      <c r="F1" s="1" t="inlineStr">
        <is>
          <t>Salida</t>
        </is>
      </c>
      <c r="G1" s="1" t="inlineStr">
        <is>
          <t>Descanso (min)</t>
        </is>
      </c>
      <c r="H1" s="1" t="inlineStr">
        <is>
          <t>Horas trabajadas</t>
        </is>
      </c>
      <c r="I1" s="1" t="inlineStr">
        <is>
          <t>Tarifa por hora</t>
        </is>
      </c>
      <c r="J1" s="1" t="inlineStr">
        <is>
          <t>Mano de obra</t>
        </is>
      </c>
      <c r="K1" s="1" t="inlineStr">
        <is>
          <t>Materiales</t>
        </is>
      </c>
      <c r="L1" s="1" t="inlineStr">
        <is>
          <t>Total parte</t>
        </is>
      </c>
    </row>
    <row r="2">
      <c r="A2" t="inlineStr">
        <is>
          <t>2026-10-05</t>
        </is>
      </c>
      <c r="B2" t="inlineStr">
        <is>
          <t>Luis Martín</t>
        </is>
      </c>
      <c r="C2" t="inlineStr">
        <is>
          <t>Comunidad Los Pinos</t>
        </is>
      </c>
      <c r="D2" t="inlineStr">
        <is>
          <t>Cambio de llave de paso y revisión de fugas</t>
        </is>
      </c>
      <c r="E2" t="inlineStr">
        <is>
          <t>08:00</t>
        </is>
      </c>
      <c r="F2" t="inlineStr">
        <is>
          <t>13:00</t>
        </is>
      </c>
      <c r="G2" t="n">
        <v>0</v>
      </c>
      <c r="H2">
        <f>IF(OR(E2="",F2=""),"",ROUND(((IF(ISNUMBER(F2),F2,TIMEVALUE(F2))-IF(ISNUMBER(E2),E2,TIMEVALUE(E2)))*24)-G2/60,2))</f>
        <v/>
      </c>
      <c r="I2" t="n">
        <v>28</v>
      </c>
      <c r="J2">
        <f>IF(H2="","",H2*I2)</f>
        <v/>
      </c>
      <c r="K2" t="n">
        <v>45.5</v>
      </c>
      <c r="L2">
        <f>IF(H2="","",J2+K2)</f>
        <v/>
      </c>
    </row>
    <row r="3">
      <c r="A3" t="inlineStr">
        <is>
          <t>2026-10-05</t>
        </is>
      </c>
      <c r="B3" t="inlineStr">
        <is>
          <t>Ana Ruiz</t>
        </is>
      </c>
      <c r="C3" t="inlineStr">
        <is>
          <t>Taller Hermanos Soler</t>
        </is>
      </c>
      <c r="D3" t="inlineStr">
        <is>
          <t>Instalación de cuadro eléctrico secundario</t>
        </is>
      </c>
      <c r="E3" t="inlineStr">
        <is>
          <t>08:30</t>
        </is>
      </c>
      <c r="F3" t="inlineStr">
        <is>
          <t>17:00</t>
        </is>
      </c>
      <c r="G3" t="n">
        <v>45</v>
      </c>
      <c r="H3">
        <f>IF(OR(E3="",F3=""),"",ROUND(((IF(ISNUMBER(F3),F3,TIMEVALUE(F3))-IF(ISNUMBER(E3),E3,TIMEVALUE(E3)))*24)-G3/60,2))</f>
        <v/>
      </c>
      <c r="I3" t="n">
        <v>32</v>
      </c>
      <c r="J3">
        <f>IF(H3="","",H3*I3)</f>
        <v/>
      </c>
      <c r="K3" t="n">
        <v>210</v>
      </c>
      <c r="L3">
        <f>IF(H3="","",J3+K3)</f>
        <v/>
      </c>
    </row>
    <row r="4">
      <c r="A4" t="inlineStr">
        <is>
          <t>2026-10-06</t>
        </is>
      </c>
      <c r="B4" t="inlineStr">
        <is>
          <t>Luis Martín</t>
        </is>
      </c>
      <c r="C4" t="inlineStr">
        <is>
          <t>Vivienda C/ Olmo 14</t>
        </is>
      </c>
      <c r="D4" t="inlineStr">
        <is>
          <t>Sustitución de grifo de cocina</t>
        </is>
      </c>
      <c r="E4" t="inlineStr">
        <is>
          <t>09:00</t>
        </is>
      </c>
      <c r="F4" t="inlineStr">
        <is>
          <t>11:30</t>
        </is>
      </c>
      <c r="G4" t="n">
        <v>0</v>
      </c>
      <c r="H4">
        <f>IF(OR(E4="",F4=""),"",ROUND(((IF(ISNUMBER(F4),F4,TIMEVALUE(F4))-IF(ISNUMBER(E4),E4,TIMEVALUE(E4)))*24)-G4/60,2))</f>
        <v/>
      </c>
      <c r="I4" t="n">
        <v>28</v>
      </c>
      <c r="J4">
        <f>IF(H4="","",H4*I4)</f>
        <v/>
      </c>
      <c r="K4" t="n">
        <v>62</v>
      </c>
      <c r="L4">
        <f>IF(H4="","",J4+K4)</f>
        <v/>
      </c>
    </row>
    <row r="5">
      <c r="A5" t="inlineStr">
        <is>
          <t>2026-10-06</t>
        </is>
      </c>
      <c r="B5" t="inlineStr">
        <is>
          <t>Pedro Gil</t>
        </is>
      </c>
      <c r="C5" t="inlineStr">
        <is>
          <t>Oficinas Norte</t>
        </is>
      </c>
      <c r="D5" t="inlineStr">
        <is>
          <t>Revisión de aire acondicionado</t>
        </is>
      </c>
      <c r="E5" t="inlineStr">
        <is>
          <t>08:00</t>
        </is>
      </c>
      <c r="F5" t="inlineStr">
        <is>
          <t>15:00</t>
        </is>
      </c>
      <c r="G5" t="n">
        <v>30</v>
      </c>
      <c r="H5">
        <f>IF(OR(E5="",F5=""),"",ROUND(((IF(ISNUMBER(F5),F5,TIMEVALUE(F5))-IF(ISNUMBER(E5),E5,TIMEVALUE(E5)))*24)-G5/60,2))</f>
        <v/>
      </c>
      <c r="I5" t="n">
        <v>30</v>
      </c>
      <c r="J5">
        <f>IF(H5="","",H5*I5)</f>
        <v/>
      </c>
      <c r="K5" t="n">
        <v>95</v>
      </c>
      <c r="L5">
        <f>IF(H5="","",J5+K5)</f>
        <v/>
      </c>
    </row>
    <row r="6">
      <c r="A6" t="inlineStr">
        <is>
          <t>2026-10-07</t>
        </is>
      </c>
      <c r="B6" t="inlineStr">
        <is>
          <t>Ana Ruiz</t>
        </is>
      </c>
      <c r="C6" t="inlineStr">
        <is>
          <t>Taller Hermanos Soler</t>
        </is>
      </c>
      <c r="D6" t="inlineStr">
        <is>
          <t>Tendido de línea y conexión de maquinaria</t>
        </is>
      </c>
      <c r="E6" t="inlineStr">
        <is>
          <t>08:30</t>
        </is>
      </c>
      <c r="F6" t="inlineStr">
        <is>
          <t>16:30</t>
        </is>
      </c>
      <c r="G6" t="n">
        <v>45</v>
      </c>
      <c r="H6">
        <f>IF(OR(E6="",F6=""),"",ROUND(((IF(ISNUMBER(F6),F6,TIMEVALUE(F6))-IF(ISNUMBER(E6),E6,TIMEVALUE(E6)))*24)-G6/60,2))</f>
        <v/>
      </c>
      <c r="I6" t="n">
        <v>32</v>
      </c>
      <c r="J6">
        <f>IF(H6="","",H6*I6)</f>
        <v/>
      </c>
      <c r="K6" t="n">
        <v>130</v>
      </c>
      <c r="L6">
        <f>IF(H6="","",J6+K6)</f>
        <v/>
      </c>
    </row>
    <row r="7">
      <c r="A7" t="inlineStr">
        <is>
          <t>2026-10-07</t>
        </is>
      </c>
      <c r="B7" t="inlineStr">
        <is>
          <t>Pedro Gil</t>
        </is>
      </c>
      <c r="C7" t="inlineStr">
        <is>
          <t>Restaurante La Plaza</t>
        </is>
      </c>
      <c r="D7" t="inlineStr">
        <is>
          <t>Reparación de cámara frigorífica</t>
        </is>
      </c>
      <c r="E7" t="inlineStr">
        <is>
          <t>10:00</t>
        </is>
      </c>
      <c r="F7" t="inlineStr">
        <is>
          <t>14:30</t>
        </is>
      </c>
      <c r="G7" t="n">
        <v>0</v>
      </c>
      <c r="H7">
        <f>IF(OR(E7="",F7=""),"",ROUND(((IF(ISNUMBER(F7),F7,TIMEVALUE(F7))-IF(ISNUMBER(E7),E7,TIMEVALUE(E7)))*24)-G7/60,2))</f>
        <v/>
      </c>
      <c r="I7" t="n">
        <v>30</v>
      </c>
      <c r="J7">
        <f>IF(H7="","",H7*I7)</f>
        <v/>
      </c>
      <c r="K7" t="n">
        <v>175</v>
      </c>
      <c r="L7">
        <f>IF(H7="","",J7+K7)</f>
        <v/>
      </c>
    </row>
    <row r="8">
      <c r="A8" t="inlineStr">
        <is>
          <t>2026-10-08</t>
        </is>
      </c>
      <c r="B8" t="inlineStr">
        <is>
          <t>Luis Martín</t>
        </is>
      </c>
      <c r="C8" t="inlineStr">
        <is>
          <t>Comunidad Los Pinos</t>
        </is>
      </c>
      <c r="D8" t="inlineStr">
        <is>
          <t>Desatasco de bajante y prueba de presión</t>
        </is>
      </c>
      <c r="E8" t="inlineStr">
        <is>
          <t>08:00</t>
        </is>
      </c>
      <c r="F8" t="inlineStr">
        <is>
          <t>12:45</t>
        </is>
      </c>
      <c r="G8" t="n">
        <v>15</v>
      </c>
      <c r="H8">
        <f>IF(OR(E8="",F8=""),"",ROUND(((IF(ISNUMBER(F8),F8,TIMEVALUE(F8))-IF(ISNUMBER(E8),E8,TIMEVALUE(E8)))*24)-G8/60,2))</f>
        <v/>
      </c>
      <c r="I8" t="n">
        <v>28</v>
      </c>
      <c r="J8">
        <f>IF(H8="","",H8*I8)</f>
        <v/>
      </c>
      <c r="K8" t="n">
        <v>20</v>
      </c>
      <c r="L8">
        <f>IF(H8="","",J8+K8)</f>
        <v/>
      </c>
    </row>
    <row r="9">
      <c r="A9" t="inlineStr">
        <is>
          <t>2026-10-08</t>
        </is>
      </c>
      <c r="B9" t="inlineStr">
        <is>
          <t>Ana Ruiz</t>
        </is>
      </c>
      <c r="C9" t="inlineStr">
        <is>
          <t>Vivienda C/ Olmo 14</t>
        </is>
      </c>
      <c r="D9" t="inlineStr">
        <is>
          <t>Instalación de puntos de luz LED</t>
        </is>
      </c>
      <c r="E9" t="inlineStr">
        <is>
          <t>09:00</t>
        </is>
      </c>
      <c r="F9" t="inlineStr">
        <is>
          <t>14:00</t>
        </is>
      </c>
      <c r="G9" t="n">
        <v>0</v>
      </c>
      <c r="H9">
        <f>IF(OR(E9="",F9=""),"",ROUND(((IF(ISNUMBER(F9),F9,TIMEVALUE(F9))-IF(ISNUMBER(E9),E9,TIMEVALUE(E9)))*24)-G9/60,2))</f>
        <v/>
      </c>
      <c r="I9" t="n">
        <v>32</v>
      </c>
      <c r="J9">
        <f>IF(H9="","",H9*I9)</f>
        <v/>
      </c>
      <c r="K9" t="n">
        <v>88</v>
      </c>
      <c r="L9">
        <f>IF(H9="","",J9+K9)</f>
        <v/>
      </c>
    </row>
    <row r="10">
      <c r="A10" t="inlineStr">
        <is>
          <t>TOTAL</t>
        </is>
      </c>
      <c r="B10" t="inlineStr"/>
      <c r="C10" t="inlineStr"/>
      <c r="D10" t="inlineStr"/>
      <c r="E10" t="inlineStr"/>
      <c r="F10" t="inlineStr"/>
      <c r="G10" t="inlineStr"/>
      <c r="H10">
        <f>SUM(H2:H9)</f>
        <v/>
      </c>
      <c r="I10" t="inlineStr"/>
      <c r="J10">
        <f>SUM(J2:J9)</f>
        <v/>
      </c>
      <c r="K10">
        <f>SUM(K2:K9)</f>
        <v/>
      </c>
      <c r="L10">
        <f>SUM(L2:L9)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0" customWidth="1" min="2" max="2"/>
    <col width="16" customWidth="1" min="3" max="3"/>
    <col width="14" customWidth="1" min="4" max="4"/>
    <col width="14" customWidth="1" min="5" max="5"/>
  </cols>
  <sheetData>
    <row r="1">
      <c r="A1" s="1" t="inlineStr">
        <is>
          <t>Operario</t>
        </is>
      </c>
      <c r="B1" s="1" t="inlineStr">
        <is>
          <t>Horas trabajadas</t>
        </is>
      </c>
      <c r="C1" s="1" t="inlineStr">
        <is>
          <t>Mano de obra</t>
        </is>
      </c>
      <c r="D1" s="1" t="inlineStr">
        <is>
          <t>Materiales</t>
        </is>
      </c>
      <c r="E1" s="1" t="inlineStr">
        <is>
          <t>Total</t>
        </is>
      </c>
    </row>
    <row r="2">
      <c r="A2" t="inlineStr">
        <is>
          <t>Luis Martín</t>
        </is>
      </c>
      <c r="B2">
        <f>SUMIF('Parte de trabajo'!$B$2:$B$9,A2,'Parte de trabajo'!$H$2:$H$9)</f>
        <v/>
      </c>
      <c r="C2">
        <f>SUMIF('Parte de trabajo'!$B$2:$B$9,A2,'Parte de trabajo'!$J$2:$J$9)</f>
        <v/>
      </c>
      <c r="D2">
        <f>SUMIF('Parte de trabajo'!$B$2:$B$9,A2,'Parte de trabajo'!$K$2:$K$9)</f>
        <v/>
      </c>
      <c r="E2">
        <f>C2+D2</f>
        <v/>
      </c>
    </row>
    <row r="3">
      <c r="A3" t="inlineStr">
        <is>
          <t>Ana Ruiz</t>
        </is>
      </c>
      <c r="B3">
        <f>SUMIF('Parte de trabajo'!$B$2:$B$9,A3,'Parte de trabajo'!$H$2:$H$9)</f>
        <v/>
      </c>
      <c r="C3">
        <f>SUMIF('Parte de trabajo'!$B$2:$B$9,A3,'Parte de trabajo'!$J$2:$J$9)</f>
        <v/>
      </c>
      <c r="D3">
        <f>SUMIF('Parte de trabajo'!$B$2:$B$9,A3,'Parte de trabajo'!$K$2:$K$9)</f>
        <v/>
      </c>
      <c r="E3">
        <f>C3+D3</f>
        <v/>
      </c>
    </row>
    <row r="4">
      <c r="A4" t="inlineStr">
        <is>
          <t>Pedro Gil</t>
        </is>
      </c>
      <c r="B4">
        <f>SUMIF('Parte de trabajo'!$B$2:$B$9,A4,'Parte de trabajo'!$H$2:$H$9)</f>
        <v/>
      </c>
      <c r="C4">
        <f>SUMIF('Parte de trabajo'!$B$2:$B$9,A4,'Parte de trabajo'!$J$2:$J$9)</f>
        <v/>
      </c>
      <c r="D4">
        <f>SUMIF('Parte de trabajo'!$B$2:$B$9,A4,'Parte de trabajo'!$K$2:$K$9)</f>
        <v/>
      </c>
      <c r="E4">
        <f>C4+D4</f>
        <v/>
      </c>
    </row>
    <row r="5">
      <c r="A5" t="inlineStr">
        <is>
          <t>TOTAL</t>
        </is>
      </c>
      <c r="B5">
        <f>SUM(B2:B4)</f>
        <v/>
      </c>
      <c r="C5">
        <f>SUM(C2:C4)</f>
        <v/>
      </c>
      <c r="D5">
        <f>SUM(D2:D4)</f>
        <v/>
      </c>
      <c r="E5">
        <f>SUM(E2:E4)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2026-10-08T06:31:50Z</dcterms:created>
  <dcterms:modified xsi:type="dcterms:W3CDTF">2026-10-08T06:31:50Z</dcterms:modified>
</cp:coreProperties>
</file>