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ario" sheetId="1" state="visible" r:id="rId1"/>
    <sheet name="Movimient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478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7" customWidth="1" min="4" max="4"/>
    <col width="14" customWidth="1" min="5" max="5"/>
    <col width="14" customWidth="1" min="6" max="6"/>
    <col width="16" customWidth="1" min="7" max="7"/>
    <col width="16" customWidth="1" min="8" max="8"/>
    <col width="14" customWidth="1" min="9" max="9"/>
    <col width="22" customWidth="1" min="10" max="10"/>
    <col width="22" customWidth="1" min="11" max="11"/>
  </cols>
  <sheetData>
    <row r="1">
      <c r="A1" s="1" t="inlineStr">
        <is>
          <t>Código</t>
        </is>
      </c>
      <c r="B1" s="1" t="inlineStr">
        <is>
          <t>Producto</t>
        </is>
      </c>
      <c r="C1" s="1" t="inlineStr">
        <is>
          <t>Categoría</t>
        </is>
      </c>
      <c r="D1" s="1" t="inlineStr">
        <is>
          <t>Stock inicial</t>
        </is>
      </c>
      <c r="E1" s="1" t="inlineStr">
        <is>
          <t>Entradas</t>
        </is>
      </c>
      <c r="F1" s="1" t="inlineStr">
        <is>
          <t>Salidas</t>
        </is>
      </c>
      <c r="G1" s="1" t="inlineStr">
        <is>
          <t>Stock actual</t>
        </is>
      </c>
      <c r="H1" s="1" t="inlineStr">
        <is>
          <t>Stock mínimo</t>
        </is>
      </c>
      <c r="I1" s="1" t="inlineStr">
        <is>
          <t>Estado</t>
        </is>
      </c>
      <c r="J1" s="1" t="inlineStr">
        <is>
          <t>Coste unitario (€)</t>
        </is>
      </c>
      <c r="K1" s="1" t="inlineStr">
        <is>
          <t>Valor en stock (€)</t>
        </is>
      </c>
    </row>
    <row r="2">
      <c r="A2" t="inlineStr">
        <is>
          <t>P-001</t>
        </is>
      </c>
      <c r="B2" t="inlineStr">
        <is>
          <t>Papel A4 (paquete 500 hojas)</t>
        </is>
      </c>
      <c r="C2" t="inlineStr">
        <is>
          <t>Papel</t>
        </is>
      </c>
      <c r="D2" t="n">
        <v>40</v>
      </c>
      <c r="E2">
        <f>SUMIFS(Movimientos!$D:$D,Movimientos!$B:$B,A2,Movimientos!$C:$C,"Entrada")</f>
        <v/>
      </c>
      <c r="F2">
        <f>SUMIFS(Movimientos!$D:$D,Movimientos!$B:$B,A2,Movimientos!$C:$C,"Salida")</f>
        <v/>
      </c>
      <c r="G2">
        <f>D2+E2-F2</f>
        <v/>
      </c>
      <c r="H2" t="n">
        <v>15</v>
      </c>
      <c r="I2">
        <f>IF(G2&lt;=H2,"Reponer","OK")</f>
        <v/>
      </c>
      <c r="J2" t="n">
        <v>3.8</v>
      </c>
      <c r="K2">
        <f>ROUND(G2*J2,2)</f>
        <v/>
      </c>
    </row>
    <row r="3">
      <c r="A3" t="inlineStr">
        <is>
          <t>P-002</t>
        </is>
      </c>
      <c r="B3" t="inlineStr">
        <is>
          <t>Bolígrafo azul (caja 50)</t>
        </is>
      </c>
      <c r="C3" t="inlineStr">
        <is>
          <t>Escritura</t>
        </is>
      </c>
      <c r="D3" t="n">
        <v>25</v>
      </c>
      <c r="E3">
        <f>SUMIFS(Movimientos!$D:$D,Movimientos!$B:$B,A3,Movimientos!$C:$C,"Entrada")</f>
        <v/>
      </c>
      <c r="F3">
        <f>SUMIFS(Movimientos!$D:$D,Movimientos!$B:$B,A3,Movimientos!$C:$C,"Salida")</f>
        <v/>
      </c>
      <c r="G3">
        <f>D3+E3-F3</f>
        <v/>
      </c>
      <c r="H3" t="n">
        <v>10</v>
      </c>
      <c r="I3">
        <f>IF(G3&lt;=H3,"Reponer","OK")</f>
        <v/>
      </c>
      <c r="J3" t="n">
        <v>6.2</v>
      </c>
      <c r="K3">
        <f>ROUND(G3*J3,2)</f>
        <v/>
      </c>
    </row>
    <row r="4">
      <c r="A4" t="inlineStr">
        <is>
          <t>P-003</t>
        </is>
      </c>
      <c r="B4" t="inlineStr">
        <is>
          <t>Carpeta archivadora</t>
        </is>
      </c>
      <c r="C4" t="inlineStr">
        <is>
          <t>Archivo</t>
        </is>
      </c>
      <c r="D4" t="n">
        <v>60</v>
      </c>
      <c r="E4">
        <f>SUMIFS(Movimientos!$D:$D,Movimientos!$B:$B,A4,Movimientos!$C:$C,"Entrada")</f>
        <v/>
      </c>
      <c r="F4">
        <f>SUMIFS(Movimientos!$D:$D,Movimientos!$B:$B,A4,Movimientos!$C:$C,"Salida")</f>
        <v/>
      </c>
      <c r="G4">
        <f>D4+E4-F4</f>
        <v/>
      </c>
      <c r="H4" t="n">
        <v>20</v>
      </c>
      <c r="I4">
        <f>IF(G4&lt;=H4,"Reponer","OK")</f>
        <v/>
      </c>
      <c r="J4" t="n">
        <v>1.95</v>
      </c>
      <c r="K4">
        <f>ROUND(G4*J4,2)</f>
        <v/>
      </c>
    </row>
    <row r="5">
      <c r="A5" t="inlineStr">
        <is>
          <t>P-004</t>
        </is>
      </c>
      <c r="B5" t="inlineStr">
        <is>
          <t>Tóner negro</t>
        </is>
      </c>
      <c r="C5" t="inlineStr">
        <is>
          <t>Consumibles</t>
        </is>
      </c>
      <c r="D5" t="n">
        <v>6</v>
      </c>
      <c r="E5">
        <f>SUMIFS(Movimientos!$D:$D,Movimientos!$B:$B,A5,Movimientos!$C:$C,"Entrada")</f>
        <v/>
      </c>
      <c r="F5">
        <f>SUMIFS(Movimientos!$D:$D,Movimientos!$B:$B,A5,Movimientos!$C:$C,"Salida")</f>
        <v/>
      </c>
      <c r="G5">
        <f>D5+E5-F5</f>
        <v/>
      </c>
      <c r="H5" t="n">
        <v>3</v>
      </c>
      <c r="I5">
        <f>IF(G5&lt;=H5,"Reponer","OK")</f>
        <v/>
      </c>
      <c r="J5" t="n">
        <v>48</v>
      </c>
      <c r="K5">
        <f>ROUND(G5*J5,2)</f>
        <v/>
      </c>
    </row>
    <row r="6">
      <c r="A6" t="inlineStr">
        <is>
          <t>P-005</t>
        </is>
      </c>
      <c r="B6" t="inlineStr">
        <is>
          <t>Grapas (caja)</t>
        </is>
      </c>
      <c r="C6" t="inlineStr">
        <is>
          <t>Material</t>
        </is>
      </c>
      <c r="D6" t="n">
        <v>30</v>
      </c>
      <c r="E6">
        <f>SUMIFS(Movimientos!$D:$D,Movimientos!$B:$B,A6,Movimientos!$C:$C,"Entrada")</f>
        <v/>
      </c>
      <c r="F6">
        <f>SUMIFS(Movimientos!$D:$D,Movimientos!$B:$B,A6,Movimientos!$C:$C,"Salida")</f>
        <v/>
      </c>
      <c r="G6">
        <f>D6+E6-F6</f>
        <v/>
      </c>
      <c r="H6" t="n">
        <v>10</v>
      </c>
      <c r="I6">
        <f>IF(G6&lt;=H6,"Reponer","OK")</f>
        <v/>
      </c>
      <c r="J6" t="n">
        <v>1.1</v>
      </c>
      <c r="K6">
        <f>ROUND(G6*J6,2)</f>
        <v/>
      </c>
    </row>
    <row r="7">
      <c r="A7" t="inlineStr">
        <is>
          <t>P-006</t>
        </is>
      </c>
      <c r="B7" t="inlineStr">
        <is>
          <t>Cinta adhesiva</t>
        </is>
      </c>
      <c r="C7" t="inlineStr">
        <is>
          <t>Material</t>
        </is>
      </c>
      <c r="D7" t="n">
        <v>24</v>
      </c>
      <c r="E7">
        <f>SUMIFS(Movimientos!$D:$D,Movimientos!$B:$B,A7,Movimientos!$C:$C,"Entrada")</f>
        <v/>
      </c>
      <c r="F7">
        <f>SUMIFS(Movimientos!$D:$D,Movimientos!$B:$B,A7,Movimientos!$C:$C,"Salida")</f>
        <v/>
      </c>
      <c r="G7">
        <f>D7+E7-F7</f>
        <v/>
      </c>
      <c r="H7" t="n">
        <v>12</v>
      </c>
      <c r="I7">
        <f>IF(G7&lt;=H7,"Reponer","OK")</f>
        <v/>
      </c>
      <c r="J7" t="n">
        <v>0.85</v>
      </c>
      <c r="K7">
        <f>ROUND(G7*J7,2)</f>
        <v/>
      </c>
    </row>
    <row r="8">
      <c r="A8" t="inlineStr">
        <is>
          <t>P-007</t>
        </is>
      </c>
      <c r="B8" t="inlineStr">
        <is>
          <t>Notas adhesivas</t>
        </is>
      </c>
      <c r="C8" t="inlineStr">
        <is>
          <t>Papel</t>
        </is>
      </c>
      <c r="D8" t="n">
        <v>50</v>
      </c>
      <c r="E8">
        <f>SUMIFS(Movimientos!$D:$D,Movimientos!$B:$B,A8,Movimientos!$C:$C,"Entrada")</f>
        <v/>
      </c>
      <c r="F8">
        <f>SUMIFS(Movimientos!$D:$D,Movimientos!$B:$B,A8,Movimientos!$C:$C,"Salida")</f>
        <v/>
      </c>
      <c r="G8">
        <f>D8+E8-F8</f>
        <v/>
      </c>
      <c r="H8" t="n">
        <v>20</v>
      </c>
      <c r="I8">
        <f>IF(G8&lt;=H8,"Reponer","OK")</f>
        <v/>
      </c>
      <c r="J8" t="n">
        <v>1.6</v>
      </c>
      <c r="K8">
        <f>ROUND(G8*J8,2)</f>
        <v/>
      </c>
    </row>
    <row r="9">
      <c r="A9" t="inlineStr">
        <is>
          <t>P-008</t>
        </is>
      </c>
      <c r="B9" t="inlineStr">
        <is>
          <t>Cuaderno A5</t>
        </is>
      </c>
      <c r="C9" t="inlineStr">
        <is>
          <t>Papel</t>
        </is>
      </c>
      <c r="D9" t="n">
        <v>35</v>
      </c>
      <c r="E9">
        <f>SUMIFS(Movimientos!$D:$D,Movimientos!$B:$B,A9,Movimientos!$C:$C,"Entrada")</f>
        <v/>
      </c>
      <c r="F9">
        <f>SUMIFS(Movimientos!$D:$D,Movimientos!$B:$B,A9,Movimientos!$C:$C,"Salida")</f>
        <v/>
      </c>
      <c r="G9">
        <f>D9+E9-F9</f>
        <v/>
      </c>
      <c r="H9" t="n">
        <v>15</v>
      </c>
      <c r="I9">
        <f>IF(G9&lt;=H9,"Reponer","OK")</f>
        <v/>
      </c>
      <c r="J9" t="n">
        <v>2.3</v>
      </c>
      <c r="K9">
        <f>ROUND(G9*J9,2)</f>
        <v/>
      </c>
    </row>
    <row r="10">
      <c r="A10" t="inlineStr">
        <is>
          <t>P-009</t>
        </is>
      </c>
      <c r="B10" t="inlineStr">
        <is>
          <t>Rotulador fluorescente</t>
        </is>
      </c>
      <c r="C10" t="inlineStr">
        <is>
          <t>Escritura</t>
        </is>
      </c>
      <c r="D10" t="n">
        <v>18</v>
      </c>
      <c r="E10">
        <f>SUMIFS(Movimientos!$D:$D,Movimientos!$B:$B,A10,Movimientos!$C:$C,"Entrada")</f>
        <v/>
      </c>
      <c r="F10">
        <f>SUMIFS(Movimientos!$D:$D,Movimientos!$B:$B,A10,Movimientos!$C:$C,"Salida")</f>
        <v/>
      </c>
      <c r="G10">
        <f>D10+E10-F10</f>
        <v/>
      </c>
      <c r="H10" t="n">
        <v>8</v>
      </c>
      <c r="I10">
        <f>IF(G10&lt;=H10,"Reponer","OK")</f>
        <v/>
      </c>
      <c r="J10" t="n">
        <v>0.95</v>
      </c>
      <c r="K10">
        <f>ROUND(G10*J10,2)</f>
        <v/>
      </c>
    </row>
    <row r="11">
      <c r="A11" t="inlineStr">
        <is>
          <t>P-010</t>
        </is>
      </c>
      <c r="B11" t="inlineStr">
        <is>
          <t>Sobres C5 (pack 25)</t>
        </is>
      </c>
      <c r="C11" t="inlineStr">
        <is>
          <t>Papel</t>
        </is>
      </c>
      <c r="D11" t="n">
        <v>22</v>
      </c>
      <c r="E11">
        <f>SUMIFS(Movimientos!$D:$D,Movimientos!$B:$B,A11,Movimientos!$C:$C,"Entrada")</f>
        <v/>
      </c>
      <c r="F11">
        <f>SUMIFS(Movimientos!$D:$D,Movimientos!$B:$B,A11,Movimientos!$C:$C,"Salida")</f>
        <v/>
      </c>
      <c r="G11">
        <f>D11+E11-F11</f>
        <v/>
      </c>
      <c r="H11" t="n">
        <v>10</v>
      </c>
      <c r="I11">
        <f>IF(G11&lt;=H11,"Reponer","OK")</f>
        <v/>
      </c>
      <c r="J11" t="n">
        <v>2.4</v>
      </c>
      <c r="K11">
        <f>ROUND(G11*J11,2)</f>
        <v/>
      </c>
    </row>
    <row r="12"/>
    <row r="13">
      <c r="A13" t="inlineStr">
        <is>
          <t>Valor total del almacén (€)</t>
        </is>
      </c>
      <c r="K13">
        <f>SUM(K2:K11)</f>
        <v/>
      </c>
    </row>
    <row r="14">
      <c r="A14" t="inlineStr">
        <is>
          <t>Productos a reponer</t>
        </is>
      </c>
      <c r="I14">
        <f>COUNTIF(I2:I11,"Reponer")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Fecha</t>
        </is>
      </c>
      <c r="B1" s="1" t="inlineStr">
        <is>
          <t>Código</t>
        </is>
      </c>
      <c r="C1" s="1" t="inlineStr">
        <is>
          <t>Tipo</t>
        </is>
      </c>
      <c r="D1" s="1" t="inlineStr">
        <is>
          <t>Cantidad</t>
        </is>
      </c>
      <c r="E1" s="1" t="inlineStr">
        <is>
          <t>Nota</t>
        </is>
      </c>
    </row>
    <row r="2">
      <c r="A2" t="inlineStr">
        <is>
          <t>01/10/2026</t>
        </is>
      </c>
      <c r="B2" t="inlineStr">
        <is>
          <t>P-001</t>
        </is>
      </c>
      <c r="C2" t="inlineStr">
        <is>
          <t>Salida</t>
        </is>
      </c>
      <c r="D2" t="n">
        <v>12</v>
      </c>
      <c r="E2" t="inlineStr">
        <is>
          <t>Pedido interno departamento comercial</t>
        </is>
      </c>
    </row>
    <row r="3">
      <c r="A3" t="inlineStr">
        <is>
          <t>02/10/2026</t>
        </is>
      </c>
      <c r="B3" t="inlineStr">
        <is>
          <t>P-004</t>
        </is>
      </c>
      <c r="C3" t="inlineStr">
        <is>
          <t>Salida</t>
        </is>
      </c>
      <c r="D3" t="n">
        <v>4</v>
      </c>
      <c r="E3" t="inlineStr">
        <is>
          <t>Impresora de administración</t>
        </is>
      </c>
    </row>
    <row r="4">
      <c r="A4" t="inlineStr">
        <is>
          <t>03/10/2026</t>
        </is>
      </c>
      <c r="B4" t="inlineStr">
        <is>
          <t>P-001</t>
        </is>
      </c>
      <c r="C4" t="inlineStr">
        <is>
          <t>Entrada</t>
        </is>
      </c>
      <c r="D4" t="n">
        <v>30</v>
      </c>
      <c r="E4" t="inlineStr">
        <is>
          <t>Compra a proveedor</t>
        </is>
      </c>
    </row>
    <row r="5">
      <c r="A5" t="inlineStr">
        <is>
          <t>03/10/2026</t>
        </is>
      </c>
      <c r="B5" t="inlineStr">
        <is>
          <t>P-003</t>
        </is>
      </c>
      <c r="C5" t="inlineStr">
        <is>
          <t>Salida</t>
        </is>
      </c>
      <c r="D5" t="n">
        <v>45</v>
      </c>
      <c r="E5" t="inlineStr">
        <is>
          <t>Reorganización de archivo</t>
        </is>
      </c>
    </row>
    <row r="6">
      <c r="A6" t="inlineStr">
        <is>
          <t>05/10/2026</t>
        </is>
      </c>
      <c r="B6" t="inlineStr">
        <is>
          <t>P-006</t>
        </is>
      </c>
      <c r="C6" t="inlineStr">
        <is>
          <t>Salida</t>
        </is>
      </c>
      <c r="D6" t="n">
        <v>14</v>
      </c>
      <c r="E6" t="inlineStr">
        <is>
          <t>Envíos de la semana</t>
        </is>
      </c>
    </row>
    <row r="7">
      <c r="A7" t="inlineStr">
        <is>
          <t>06/10/2026</t>
        </is>
      </c>
      <c r="B7" t="inlineStr">
        <is>
          <t>P-002</t>
        </is>
      </c>
      <c r="C7" t="inlineStr">
        <is>
          <t>Salida</t>
        </is>
      </c>
      <c r="D7" t="n">
        <v>8</v>
      </c>
      <c r="E7" t="inlineStr">
        <is>
          <t>Reparto a oficinas</t>
        </is>
      </c>
    </row>
    <row r="8">
      <c r="A8" t="inlineStr">
        <is>
          <t>06/10/2026</t>
        </is>
      </c>
      <c r="B8" t="inlineStr">
        <is>
          <t>P-007</t>
        </is>
      </c>
      <c r="C8" t="inlineStr">
        <is>
          <t>Salida</t>
        </is>
      </c>
      <c r="D8" t="n">
        <v>22</v>
      </c>
      <c r="E8" t="inlineStr">
        <is>
          <t>Reparto a oficinas</t>
        </is>
      </c>
    </row>
    <row r="9">
      <c r="A9" t="inlineStr">
        <is>
          <t>07/10/2026</t>
        </is>
      </c>
      <c r="B9" t="inlineStr">
        <is>
          <t>P-008</t>
        </is>
      </c>
      <c r="C9" t="inlineStr">
        <is>
          <t>Salida</t>
        </is>
      </c>
      <c r="D9" t="n">
        <v>10</v>
      </c>
      <c r="E9" t="inlineStr">
        <is>
          <t>Formación de nuevos empleados</t>
        </is>
      </c>
    </row>
    <row r="10">
      <c r="A10" t="inlineStr">
        <is>
          <t>07/10/2026</t>
        </is>
      </c>
      <c r="B10" t="inlineStr">
        <is>
          <t>P-005</t>
        </is>
      </c>
      <c r="C10" t="inlineStr">
        <is>
          <t>Salida</t>
        </is>
      </c>
      <c r="D10" t="n">
        <v>9</v>
      </c>
      <c r="E10" t="inlineStr">
        <is>
          <t>Pedido interno</t>
        </is>
      </c>
    </row>
    <row r="11">
      <c r="A11" t="inlineStr">
        <is>
          <t>08/10/2026</t>
        </is>
      </c>
      <c r="B11" t="inlineStr">
        <is>
          <t>P-010</t>
        </is>
      </c>
      <c r="C11" t="inlineStr">
        <is>
          <t>Salida</t>
        </is>
      </c>
      <c r="D11" t="n">
        <v>15</v>
      </c>
      <c r="E11" t="inlineStr">
        <is>
          <t>Envío de correspondencia</t>
        </is>
      </c>
    </row>
    <row r="12">
      <c r="A12" t="inlineStr">
        <is>
          <t>08/10/2026</t>
        </is>
      </c>
      <c r="B12" t="inlineStr">
        <is>
          <t>P-009</t>
        </is>
      </c>
      <c r="C12" t="inlineStr">
        <is>
          <t>Salida</t>
        </is>
      </c>
      <c r="D12" t="n">
        <v>6</v>
      </c>
      <c r="E12" t="inlineStr">
        <is>
          <t>Sala de reuniones</t>
        </is>
      </c>
    </row>
    <row r="13">
      <c r="A13" t="inlineStr">
        <is>
          <t>09/10/2026</t>
        </is>
      </c>
      <c r="B13" t="inlineStr">
        <is>
          <t>P-002</t>
        </is>
      </c>
      <c r="C13" t="inlineStr">
        <is>
          <t>Entrada</t>
        </is>
      </c>
      <c r="D13" t="n">
        <v>20</v>
      </c>
      <c r="E13" t="inlineStr">
        <is>
          <t>Compra a proveedor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2026-10-09T11:58:30Z</dcterms:created>
  <dcterms:modified xsi:type="dcterms:W3CDTF">2026-10-09T11:58:30Z</dcterms:modified>
</cp:coreProperties>
</file>