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ntt" sheetId="1" state="visible" r:id="rId1"/>
    <sheet name="Resumen" sheetId="2" state="visible" r:id="rId2"/>
    <sheet name="Por respons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7" customWidth="1" min="3" max="3"/>
    <col width="2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Tarea</t>
        </is>
      </c>
      <c r="B1" s="1" t="inlineStr">
        <is>
          <t>Responsable</t>
        </is>
      </c>
      <c r="C1" s="1" t="inlineStr">
        <is>
          <t>Semana inicio</t>
        </is>
      </c>
      <c r="D1" s="1" t="inlineStr">
        <is>
          <t>Duración (semanas)</t>
        </is>
      </c>
      <c r="E1" s="1" t="inlineStr">
        <is>
          <t>Semana fin</t>
        </is>
      </c>
      <c r="F1" s="1" t="inlineStr">
        <is>
          <t>% avance</t>
        </is>
      </c>
      <c r="G1" s="1" t="inlineStr">
        <is>
          <t>Estado</t>
        </is>
      </c>
      <c r="H1" s="1" t="inlineStr">
        <is>
          <t>S1</t>
        </is>
      </c>
      <c r="I1" s="1" t="inlineStr">
        <is>
          <t>S2</t>
        </is>
      </c>
      <c r="J1" s="1" t="inlineStr">
        <is>
          <t>S3</t>
        </is>
      </c>
      <c r="K1" s="1" t="inlineStr">
        <is>
          <t>S4</t>
        </is>
      </c>
      <c r="L1" s="1" t="inlineStr">
        <is>
          <t>S5</t>
        </is>
      </c>
      <c r="M1" s="1" t="inlineStr">
        <is>
          <t>S6</t>
        </is>
      </c>
      <c r="N1" s="1" t="inlineStr">
        <is>
          <t>S7</t>
        </is>
      </c>
      <c r="O1" s="1" t="inlineStr">
        <is>
          <t>S8</t>
        </is>
      </c>
      <c r="P1" s="1" t="inlineStr">
        <is>
          <t>S9</t>
        </is>
      </c>
      <c r="Q1" s="1" t="inlineStr">
        <is>
          <t>S10</t>
        </is>
      </c>
      <c r="R1" s="1" t="inlineStr">
        <is>
          <t>S11</t>
        </is>
      </c>
      <c r="S1" s="1" t="inlineStr">
        <is>
          <t>S12</t>
        </is>
      </c>
    </row>
    <row r="2">
      <c r="A2" t="inlineStr">
        <is>
          <t>Nº de semana →</t>
        </is>
      </c>
      <c r="H2" t="n">
        <v>1</v>
      </c>
      <c r="I2" t="n">
        <v>2</v>
      </c>
      <c r="J2" t="n">
        <v>3</v>
      </c>
      <c r="K2" t="n">
        <v>4</v>
      </c>
      <c r="L2" t="n">
        <v>5</v>
      </c>
      <c r="M2" t="n">
        <v>6</v>
      </c>
      <c r="N2" t="n">
        <v>7</v>
      </c>
      <c r="O2" t="n">
        <v>8</v>
      </c>
      <c r="P2" t="n">
        <v>9</v>
      </c>
      <c r="Q2" t="n">
        <v>10</v>
      </c>
      <c r="R2" t="n">
        <v>11</v>
      </c>
      <c r="S2" t="n">
        <v>12</v>
      </c>
    </row>
    <row r="3">
      <c r="A3" t="inlineStr">
        <is>
          <t>Definición de alcance</t>
        </is>
      </c>
      <c r="B3" t="inlineStr">
        <is>
          <t>Ana</t>
        </is>
      </c>
      <c r="C3" t="n">
        <v>1</v>
      </c>
      <c r="D3" t="n">
        <v>1</v>
      </c>
      <c r="E3">
        <f>C3+D3-1</f>
        <v/>
      </c>
      <c r="F3" t="n">
        <v>100</v>
      </c>
      <c r="G3">
        <f>IF(F3&gt;=100,"Completada",IF(Resumen!$B$2&gt;E3,"Retrasada",IF(OR(Resumen!$B$2&gt;=C3,F3&gt;0),"En curso","Pendiente")))</f>
        <v/>
      </c>
      <c r="H3">
        <f>IF(AND(H$2&gt;=$C3,H$2&lt;=$E3),IF(H$2&lt;=$C3-1+ROUND($D3*$F3/100,0),"█","▒"),"")</f>
        <v/>
      </c>
      <c r="I3">
        <f>IF(AND(I$2&gt;=$C3,I$2&lt;=$E3),IF(I$2&lt;=$C3-1+ROUND($D3*$F3/100,0),"█","▒"),"")</f>
        <v/>
      </c>
      <c r="J3">
        <f>IF(AND(J$2&gt;=$C3,J$2&lt;=$E3),IF(J$2&lt;=$C3-1+ROUND($D3*$F3/100,0),"█","▒"),"")</f>
        <v/>
      </c>
      <c r="K3">
        <f>IF(AND(K$2&gt;=$C3,K$2&lt;=$E3),IF(K$2&lt;=$C3-1+ROUND($D3*$F3/100,0),"█","▒"),"")</f>
        <v/>
      </c>
      <c r="L3">
        <f>IF(AND(L$2&gt;=$C3,L$2&lt;=$E3),IF(L$2&lt;=$C3-1+ROUND($D3*$F3/100,0),"█","▒"),"")</f>
        <v/>
      </c>
      <c r="M3">
        <f>IF(AND(M$2&gt;=$C3,M$2&lt;=$E3),IF(M$2&lt;=$C3-1+ROUND($D3*$F3/100,0),"█","▒"),"")</f>
        <v/>
      </c>
      <c r="N3">
        <f>IF(AND(N$2&gt;=$C3,N$2&lt;=$E3),IF(N$2&lt;=$C3-1+ROUND($D3*$F3/100,0),"█","▒"),"")</f>
        <v/>
      </c>
      <c r="O3">
        <f>IF(AND(O$2&gt;=$C3,O$2&lt;=$E3),IF(O$2&lt;=$C3-1+ROUND($D3*$F3/100,0),"█","▒"),"")</f>
        <v/>
      </c>
      <c r="P3">
        <f>IF(AND(P$2&gt;=$C3,P$2&lt;=$E3),IF(P$2&lt;=$C3-1+ROUND($D3*$F3/100,0),"█","▒"),"")</f>
        <v/>
      </c>
      <c r="Q3">
        <f>IF(AND(Q$2&gt;=$C3,Q$2&lt;=$E3),IF(Q$2&lt;=$C3-1+ROUND($D3*$F3/100,0),"█","▒"),"")</f>
        <v/>
      </c>
      <c r="R3">
        <f>IF(AND(R$2&gt;=$C3,R$2&lt;=$E3),IF(R$2&lt;=$C3-1+ROUND($D3*$F3/100,0),"█","▒"),"")</f>
        <v/>
      </c>
      <c r="S3">
        <f>IF(AND(S$2&gt;=$C3,S$2&lt;=$E3),IF(S$2&lt;=$C3-1+ROUND($D3*$F3/100,0),"█","▒"),"")</f>
        <v/>
      </c>
    </row>
    <row r="4">
      <c r="A4" t="inlineStr">
        <is>
          <t>Presupuesto y aprobación</t>
        </is>
      </c>
      <c r="B4" t="inlineStr">
        <is>
          <t>Luis</t>
        </is>
      </c>
      <c r="C4" t="n">
        <v>2</v>
      </c>
      <c r="D4" t="n">
        <v>1</v>
      </c>
      <c r="E4">
        <f>C4+D4-1</f>
        <v/>
      </c>
      <c r="F4" t="n">
        <v>100</v>
      </c>
      <c r="G4">
        <f>IF(F4&gt;=100,"Completada",IF(Resumen!$B$2&gt;E4,"Retrasada",IF(OR(Resumen!$B$2&gt;=C4,F4&gt;0),"En curso","Pendiente")))</f>
        <v/>
      </c>
      <c r="H4">
        <f>IF(AND(H$2&gt;=$C4,H$2&lt;=$E4),IF(H$2&lt;=$C4-1+ROUND($D4*$F4/100,0),"█","▒"),"")</f>
        <v/>
      </c>
      <c r="I4">
        <f>IF(AND(I$2&gt;=$C4,I$2&lt;=$E4),IF(I$2&lt;=$C4-1+ROUND($D4*$F4/100,0),"█","▒"),"")</f>
        <v/>
      </c>
      <c r="J4">
        <f>IF(AND(J$2&gt;=$C4,J$2&lt;=$E4),IF(J$2&lt;=$C4-1+ROUND($D4*$F4/100,0),"█","▒"),"")</f>
        <v/>
      </c>
      <c r="K4">
        <f>IF(AND(K$2&gt;=$C4,K$2&lt;=$E4),IF(K$2&lt;=$C4-1+ROUND($D4*$F4/100,0),"█","▒"),"")</f>
        <v/>
      </c>
      <c r="L4">
        <f>IF(AND(L$2&gt;=$C4,L$2&lt;=$E4),IF(L$2&lt;=$C4-1+ROUND($D4*$F4/100,0),"█","▒"),"")</f>
        <v/>
      </c>
      <c r="M4">
        <f>IF(AND(M$2&gt;=$C4,M$2&lt;=$E4),IF(M$2&lt;=$C4-1+ROUND($D4*$F4/100,0),"█","▒"),"")</f>
        <v/>
      </c>
      <c r="N4">
        <f>IF(AND(N$2&gt;=$C4,N$2&lt;=$E4),IF(N$2&lt;=$C4-1+ROUND($D4*$F4/100,0),"█","▒"),"")</f>
        <v/>
      </c>
      <c r="O4">
        <f>IF(AND(O$2&gt;=$C4,O$2&lt;=$E4),IF(O$2&lt;=$C4-1+ROUND($D4*$F4/100,0),"█","▒"),"")</f>
        <v/>
      </c>
      <c r="P4">
        <f>IF(AND(P$2&gt;=$C4,P$2&lt;=$E4),IF(P$2&lt;=$C4-1+ROUND($D4*$F4/100,0),"█","▒"),"")</f>
        <v/>
      </c>
      <c r="Q4">
        <f>IF(AND(Q$2&gt;=$C4,Q$2&lt;=$E4),IF(Q$2&lt;=$C4-1+ROUND($D4*$F4/100,0),"█","▒"),"")</f>
        <v/>
      </c>
      <c r="R4">
        <f>IF(AND(R$2&gt;=$C4,R$2&lt;=$E4),IF(R$2&lt;=$C4-1+ROUND($D4*$F4/100,0),"█","▒"),"")</f>
        <v/>
      </c>
      <c r="S4">
        <f>IF(AND(S$2&gt;=$C4,S$2&lt;=$E4),IF(S$2&lt;=$C4-1+ROUND($D4*$F4/100,0),"█","▒"),"")</f>
        <v/>
      </c>
    </row>
    <row r="5">
      <c r="A5" t="inlineStr">
        <is>
          <t>Diseño</t>
        </is>
      </c>
      <c r="B5" t="inlineStr">
        <is>
          <t>Marta</t>
        </is>
      </c>
      <c r="C5" t="n">
        <v>2</v>
      </c>
      <c r="D5" t="n">
        <v>3</v>
      </c>
      <c r="E5">
        <f>C5+D5-1</f>
        <v/>
      </c>
      <c r="F5" t="n">
        <v>80</v>
      </c>
      <c r="G5">
        <f>IF(F5&gt;=100,"Completada",IF(Resumen!$B$2&gt;E5,"Retrasada",IF(OR(Resumen!$B$2&gt;=C5,F5&gt;0),"En curso","Pendiente")))</f>
        <v/>
      </c>
      <c r="H5">
        <f>IF(AND(H$2&gt;=$C5,H$2&lt;=$E5),IF(H$2&lt;=$C5-1+ROUND($D5*$F5/100,0),"█","▒"),"")</f>
        <v/>
      </c>
      <c r="I5">
        <f>IF(AND(I$2&gt;=$C5,I$2&lt;=$E5),IF(I$2&lt;=$C5-1+ROUND($D5*$F5/100,0),"█","▒"),"")</f>
        <v/>
      </c>
      <c r="J5">
        <f>IF(AND(J$2&gt;=$C5,J$2&lt;=$E5),IF(J$2&lt;=$C5-1+ROUND($D5*$F5/100,0),"█","▒"),"")</f>
        <v/>
      </c>
      <c r="K5">
        <f>IF(AND(K$2&gt;=$C5,K$2&lt;=$E5),IF(K$2&lt;=$C5-1+ROUND($D5*$F5/100,0),"█","▒"),"")</f>
        <v/>
      </c>
      <c r="L5">
        <f>IF(AND(L$2&gt;=$C5,L$2&lt;=$E5),IF(L$2&lt;=$C5-1+ROUND($D5*$F5/100,0),"█","▒"),"")</f>
        <v/>
      </c>
      <c r="M5">
        <f>IF(AND(M$2&gt;=$C5,M$2&lt;=$E5),IF(M$2&lt;=$C5-1+ROUND($D5*$F5/100,0),"█","▒"),"")</f>
        <v/>
      </c>
      <c r="N5">
        <f>IF(AND(N$2&gt;=$C5,N$2&lt;=$E5),IF(N$2&lt;=$C5-1+ROUND($D5*$F5/100,0),"█","▒"),"")</f>
        <v/>
      </c>
      <c r="O5">
        <f>IF(AND(O$2&gt;=$C5,O$2&lt;=$E5),IF(O$2&lt;=$C5-1+ROUND($D5*$F5/100,0),"█","▒"),"")</f>
        <v/>
      </c>
      <c r="P5">
        <f>IF(AND(P$2&gt;=$C5,P$2&lt;=$E5),IF(P$2&lt;=$C5-1+ROUND($D5*$F5/100,0),"█","▒"),"")</f>
        <v/>
      </c>
      <c r="Q5">
        <f>IF(AND(Q$2&gt;=$C5,Q$2&lt;=$E5),IF(Q$2&lt;=$C5-1+ROUND($D5*$F5/100,0),"█","▒"),"")</f>
        <v/>
      </c>
      <c r="R5">
        <f>IF(AND(R$2&gt;=$C5,R$2&lt;=$E5),IF(R$2&lt;=$C5-1+ROUND($D5*$F5/100,0),"█","▒"),"")</f>
        <v/>
      </c>
      <c r="S5">
        <f>IF(AND(S$2&gt;=$C5,S$2&lt;=$E5),IF(S$2&lt;=$C5-1+ROUND($D5*$F5/100,0),"█","▒"),"")</f>
        <v/>
      </c>
    </row>
    <row r="6">
      <c r="A6" t="inlineStr">
        <is>
          <t>Compra de materiales</t>
        </is>
      </c>
      <c r="B6" t="inlineStr">
        <is>
          <t>Luis</t>
        </is>
      </c>
      <c r="C6" t="n">
        <v>3</v>
      </c>
      <c r="D6" t="n">
        <v>2</v>
      </c>
      <c r="E6">
        <f>C6+D6-1</f>
        <v/>
      </c>
      <c r="F6" t="n">
        <v>100</v>
      </c>
      <c r="G6">
        <f>IF(F6&gt;=100,"Completada",IF(Resumen!$B$2&gt;E6,"Retrasada",IF(OR(Resumen!$B$2&gt;=C6,F6&gt;0),"En curso","Pendiente")))</f>
        <v/>
      </c>
      <c r="H6">
        <f>IF(AND(H$2&gt;=$C6,H$2&lt;=$E6),IF(H$2&lt;=$C6-1+ROUND($D6*$F6/100,0),"█","▒"),"")</f>
        <v/>
      </c>
      <c r="I6">
        <f>IF(AND(I$2&gt;=$C6,I$2&lt;=$E6),IF(I$2&lt;=$C6-1+ROUND($D6*$F6/100,0),"█","▒"),"")</f>
        <v/>
      </c>
      <c r="J6">
        <f>IF(AND(J$2&gt;=$C6,J$2&lt;=$E6),IF(J$2&lt;=$C6-1+ROUND($D6*$F6/100,0),"█","▒"),"")</f>
        <v/>
      </c>
      <c r="K6">
        <f>IF(AND(K$2&gt;=$C6,K$2&lt;=$E6),IF(K$2&lt;=$C6-1+ROUND($D6*$F6/100,0),"█","▒"),"")</f>
        <v/>
      </c>
      <c r="L6">
        <f>IF(AND(L$2&gt;=$C6,L$2&lt;=$E6),IF(L$2&lt;=$C6-1+ROUND($D6*$F6/100,0),"█","▒"),"")</f>
        <v/>
      </c>
      <c r="M6">
        <f>IF(AND(M$2&gt;=$C6,M$2&lt;=$E6),IF(M$2&lt;=$C6-1+ROUND($D6*$F6/100,0),"█","▒"),"")</f>
        <v/>
      </c>
      <c r="N6">
        <f>IF(AND(N$2&gt;=$C6,N$2&lt;=$E6),IF(N$2&lt;=$C6-1+ROUND($D6*$F6/100,0),"█","▒"),"")</f>
        <v/>
      </c>
      <c r="O6">
        <f>IF(AND(O$2&gt;=$C6,O$2&lt;=$E6),IF(O$2&lt;=$C6-1+ROUND($D6*$F6/100,0),"█","▒"),"")</f>
        <v/>
      </c>
      <c r="P6">
        <f>IF(AND(P$2&gt;=$C6,P$2&lt;=$E6),IF(P$2&lt;=$C6-1+ROUND($D6*$F6/100,0),"█","▒"),"")</f>
        <v/>
      </c>
      <c r="Q6">
        <f>IF(AND(Q$2&gt;=$C6,Q$2&lt;=$E6),IF(Q$2&lt;=$C6-1+ROUND($D6*$F6/100,0),"█","▒"),"")</f>
        <v/>
      </c>
      <c r="R6">
        <f>IF(AND(R$2&gt;=$C6,R$2&lt;=$E6),IF(R$2&lt;=$C6-1+ROUND($D6*$F6/100,0),"█","▒"),"")</f>
        <v/>
      </c>
      <c r="S6">
        <f>IF(AND(S$2&gt;=$C6,S$2&lt;=$E6),IF(S$2&lt;=$C6-1+ROUND($D6*$F6/100,0),"█","▒"),"")</f>
        <v/>
      </c>
    </row>
    <row r="7">
      <c r="A7" t="inlineStr">
        <is>
          <t>Desarrollo fase 1</t>
        </is>
      </c>
      <c r="B7" t="inlineStr">
        <is>
          <t>Pablo</t>
        </is>
      </c>
      <c r="C7" t="n">
        <v>4</v>
      </c>
      <c r="D7" t="n">
        <v>4</v>
      </c>
      <c r="E7">
        <f>C7+D7-1</f>
        <v/>
      </c>
      <c r="F7" t="n">
        <v>60</v>
      </c>
      <c r="G7">
        <f>IF(F7&gt;=100,"Completada",IF(Resumen!$B$2&gt;E7,"Retrasada",IF(OR(Resumen!$B$2&gt;=C7,F7&gt;0),"En curso","Pendiente")))</f>
        <v/>
      </c>
      <c r="H7">
        <f>IF(AND(H$2&gt;=$C7,H$2&lt;=$E7),IF(H$2&lt;=$C7-1+ROUND($D7*$F7/100,0),"█","▒"),"")</f>
        <v/>
      </c>
      <c r="I7">
        <f>IF(AND(I$2&gt;=$C7,I$2&lt;=$E7),IF(I$2&lt;=$C7-1+ROUND($D7*$F7/100,0),"█","▒"),"")</f>
        <v/>
      </c>
      <c r="J7">
        <f>IF(AND(J$2&gt;=$C7,J$2&lt;=$E7),IF(J$2&lt;=$C7-1+ROUND($D7*$F7/100,0),"█","▒"),"")</f>
        <v/>
      </c>
      <c r="K7">
        <f>IF(AND(K$2&gt;=$C7,K$2&lt;=$E7),IF(K$2&lt;=$C7-1+ROUND($D7*$F7/100,0),"█","▒"),"")</f>
        <v/>
      </c>
      <c r="L7">
        <f>IF(AND(L$2&gt;=$C7,L$2&lt;=$E7),IF(L$2&lt;=$C7-1+ROUND($D7*$F7/100,0),"█","▒"),"")</f>
        <v/>
      </c>
      <c r="M7">
        <f>IF(AND(M$2&gt;=$C7,M$2&lt;=$E7),IF(M$2&lt;=$C7-1+ROUND($D7*$F7/100,0),"█","▒"),"")</f>
        <v/>
      </c>
      <c r="N7">
        <f>IF(AND(N$2&gt;=$C7,N$2&lt;=$E7),IF(N$2&lt;=$C7-1+ROUND($D7*$F7/100,0),"█","▒"),"")</f>
        <v/>
      </c>
      <c r="O7">
        <f>IF(AND(O$2&gt;=$C7,O$2&lt;=$E7),IF(O$2&lt;=$C7-1+ROUND($D7*$F7/100,0),"█","▒"),"")</f>
        <v/>
      </c>
      <c r="P7">
        <f>IF(AND(P$2&gt;=$C7,P$2&lt;=$E7),IF(P$2&lt;=$C7-1+ROUND($D7*$F7/100,0),"█","▒"),"")</f>
        <v/>
      </c>
      <c r="Q7">
        <f>IF(AND(Q$2&gt;=$C7,Q$2&lt;=$E7),IF(Q$2&lt;=$C7-1+ROUND($D7*$F7/100,0),"█","▒"),"")</f>
        <v/>
      </c>
      <c r="R7">
        <f>IF(AND(R$2&gt;=$C7,R$2&lt;=$E7),IF(R$2&lt;=$C7-1+ROUND($D7*$F7/100,0),"█","▒"),"")</f>
        <v/>
      </c>
      <c r="S7">
        <f>IF(AND(S$2&gt;=$C7,S$2&lt;=$E7),IF(S$2&lt;=$C7-1+ROUND($D7*$F7/100,0),"█","▒"),"")</f>
        <v/>
      </c>
    </row>
    <row r="8">
      <c r="A8" t="inlineStr">
        <is>
          <t>Desarrollo fase 2</t>
        </is>
      </c>
      <c r="B8" t="inlineStr">
        <is>
          <t>Pablo</t>
        </is>
      </c>
      <c r="C8" t="n">
        <v>8</v>
      </c>
      <c r="D8" t="n">
        <v>3</v>
      </c>
      <c r="E8">
        <f>C8+D8-1</f>
        <v/>
      </c>
      <c r="F8" t="n">
        <v>0</v>
      </c>
      <c r="G8">
        <f>IF(F8&gt;=100,"Completada",IF(Resumen!$B$2&gt;E8,"Retrasada",IF(OR(Resumen!$B$2&gt;=C8,F8&gt;0),"En curso","Pendiente")))</f>
        <v/>
      </c>
      <c r="H8">
        <f>IF(AND(H$2&gt;=$C8,H$2&lt;=$E8),IF(H$2&lt;=$C8-1+ROUND($D8*$F8/100,0),"█","▒"),"")</f>
        <v/>
      </c>
      <c r="I8">
        <f>IF(AND(I$2&gt;=$C8,I$2&lt;=$E8),IF(I$2&lt;=$C8-1+ROUND($D8*$F8/100,0),"█","▒"),"")</f>
        <v/>
      </c>
      <c r="J8">
        <f>IF(AND(J$2&gt;=$C8,J$2&lt;=$E8),IF(J$2&lt;=$C8-1+ROUND($D8*$F8/100,0),"█","▒"),"")</f>
        <v/>
      </c>
      <c r="K8">
        <f>IF(AND(K$2&gt;=$C8,K$2&lt;=$E8),IF(K$2&lt;=$C8-1+ROUND($D8*$F8/100,0),"█","▒"),"")</f>
        <v/>
      </c>
      <c r="L8">
        <f>IF(AND(L$2&gt;=$C8,L$2&lt;=$E8),IF(L$2&lt;=$C8-1+ROUND($D8*$F8/100,0),"█","▒"),"")</f>
        <v/>
      </c>
      <c r="M8">
        <f>IF(AND(M$2&gt;=$C8,M$2&lt;=$E8),IF(M$2&lt;=$C8-1+ROUND($D8*$F8/100,0),"█","▒"),"")</f>
        <v/>
      </c>
      <c r="N8">
        <f>IF(AND(N$2&gt;=$C8,N$2&lt;=$E8),IF(N$2&lt;=$C8-1+ROUND($D8*$F8/100,0),"█","▒"),"")</f>
        <v/>
      </c>
      <c r="O8">
        <f>IF(AND(O$2&gt;=$C8,O$2&lt;=$E8),IF(O$2&lt;=$C8-1+ROUND($D8*$F8/100,0),"█","▒"),"")</f>
        <v/>
      </c>
      <c r="P8">
        <f>IF(AND(P$2&gt;=$C8,P$2&lt;=$E8),IF(P$2&lt;=$C8-1+ROUND($D8*$F8/100,0),"█","▒"),"")</f>
        <v/>
      </c>
      <c r="Q8">
        <f>IF(AND(Q$2&gt;=$C8,Q$2&lt;=$E8),IF(Q$2&lt;=$C8-1+ROUND($D8*$F8/100,0),"█","▒"),"")</f>
        <v/>
      </c>
      <c r="R8">
        <f>IF(AND(R$2&gt;=$C8,R$2&lt;=$E8),IF(R$2&lt;=$C8-1+ROUND($D8*$F8/100,0),"█","▒"),"")</f>
        <v/>
      </c>
      <c r="S8">
        <f>IF(AND(S$2&gt;=$C8,S$2&lt;=$E8),IF(S$2&lt;=$C8-1+ROUND($D8*$F8/100,0),"█","▒"),"")</f>
        <v/>
      </c>
    </row>
    <row r="9">
      <c r="A9" t="inlineStr">
        <is>
          <t>Pruebas</t>
        </is>
      </c>
      <c r="B9" t="inlineStr">
        <is>
          <t>Marta</t>
        </is>
      </c>
      <c r="C9" t="n">
        <v>9</v>
      </c>
      <c r="D9" t="n">
        <v>2</v>
      </c>
      <c r="E9">
        <f>C9+D9-1</f>
        <v/>
      </c>
      <c r="F9" t="n">
        <v>0</v>
      </c>
      <c r="G9">
        <f>IF(F9&gt;=100,"Completada",IF(Resumen!$B$2&gt;E9,"Retrasada",IF(OR(Resumen!$B$2&gt;=C9,F9&gt;0),"En curso","Pendiente")))</f>
        <v/>
      </c>
      <c r="H9">
        <f>IF(AND(H$2&gt;=$C9,H$2&lt;=$E9),IF(H$2&lt;=$C9-1+ROUND($D9*$F9/100,0),"█","▒"),"")</f>
        <v/>
      </c>
      <c r="I9">
        <f>IF(AND(I$2&gt;=$C9,I$2&lt;=$E9),IF(I$2&lt;=$C9-1+ROUND($D9*$F9/100,0),"█","▒"),"")</f>
        <v/>
      </c>
      <c r="J9">
        <f>IF(AND(J$2&gt;=$C9,J$2&lt;=$E9),IF(J$2&lt;=$C9-1+ROUND($D9*$F9/100,0),"█","▒"),"")</f>
        <v/>
      </c>
      <c r="K9">
        <f>IF(AND(K$2&gt;=$C9,K$2&lt;=$E9),IF(K$2&lt;=$C9-1+ROUND($D9*$F9/100,0),"█","▒"),"")</f>
        <v/>
      </c>
      <c r="L9">
        <f>IF(AND(L$2&gt;=$C9,L$2&lt;=$E9),IF(L$2&lt;=$C9-1+ROUND($D9*$F9/100,0),"█","▒"),"")</f>
        <v/>
      </c>
      <c r="M9">
        <f>IF(AND(M$2&gt;=$C9,M$2&lt;=$E9),IF(M$2&lt;=$C9-1+ROUND($D9*$F9/100,0),"█","▒"),"")</f>
        <v/>
      </c>
      <c r="N9">
        <f>IF(AND(N$2&gt;=$C9,N$2&lt;=$E9),IF(N$2&lt;=$C9-1+ROUND($D9*$F9/100,0),"█","▒"),"")</f>
        <v/>
      </c>
      <c r="O9">
        <f>IF(AND(O$2&gt;=$C9,O$2&lt;=$E9),IF(O$2&lt;=$C9-1+ROUND($D9*$F9/100,0),"█","▒"),"")</f>
        <v/>
      </c>
      <c r="P9">
        <f>IF(AND(P$2&gt;=$C9,P$2&lt;=$E9),IF(P$2&lt;=$C9-1+ROUND($D9*$F9/100,0),"█","▒"),"")</f>
        <v/>
      </c>
      <c r="Q9">
        <f>IF(AND(Q$2&gt;=$C9,Q$2&lt;=$E9),IF(Q$2&lt;=$C9-1+ROUND($D9*$F9/100,0),"█","▒"),"")</f>
        <v/>
      </c>
      <c r="R9">
        <f>IF(AND(R$2&gt;=$C9,R$2&lt;=$E9),IF(R$2&lt;=$C9-1+ROUND($D9*$F9/100,0),"█","▒"),"")</f>
        <v/>
      </c>
      <c r="S9">
        <f>IF(AND(S$2&gt;=$C9,S$2&lt;=$E9),IF(S$2&lt;=$C9-1+ROUND($D9*$F9/100,0),"█","▒"),"")</f>
        <v/>
      </c>
    </row>
    <row r="10">
      <c r="A10" t="inlineStr">
        <is>
          <t>Formación del equipo</t>
        </is>
      </c>
      <c r="B10" t="inlineStr">
        <is>
          <t>Ana</t>
        </is>
      </c>
      <c r="C10" t="n">
        <v>10</v>
      </c>
      <c r="D10" t="n">
        <v>2</v>
      </c>
      <c r="E10">
        <f>C10+D10-1</f>
        <v/>
      </c>
      <c r="F10" t="n">
        <v>0</v>
      </c>
      <c r="G10">
        <f>IF(F10&gt;=100,"Completada",IF(Resumen!$B$2&gt;E10,"Retrasada",IF(OR(Resumen!$B$2&gt;=C10,F10&gt;0),"En curso","Pendiente")))</f>
        <v/>
      </c>
      <c r="H10">
        <f>IF(AND(H$2&gt;=$C10,H$2&lt;=$E10),IF(H$2&lt;=$C10-1+ROUND($D10*$F10/100,0),"█","▒"),"")</f>
        <v/>
      </c>
      <c r="I10">
        <f>IF(AND(I$2&gt;=$C10,I$2&lt;=$E10),IF(I$2&lt;=$C10-1+ROUND($D10*$F10/100,0),"█","▒"),"")</f>
        <v/>
      </c>
      <c r="J10">
        <f>IF(AND(J$2&gt;=$C10,J$2&lt;=$E10),IF(J$2&lt;=$C10-1+ROUND($D10*$F10/100,0),"█","▒"),"")</f>
        <v/>
      </c>
      <c r="K10">
        <f>IF(AND(K$2&gt;=$C10,K$2&lt;=$E10),IF(K$2&lt;=$C10-1+ROUND($D10*$F10/100,0),"█","▒"),"")</f>
        <v/>
      </c>
      <c r="L10">
        <f>IF(AND(L$2&gt;=$C10,L$2&lt;=$E10),IF(L$2&lt;=$C10-1+ROUND($D10*$F10/100,0),"█","▒"),"")</f>
        <v/>
      </c>
      <c r="M10">
        <f>IF(AND(M$2&gt;=$C10,M$2&lt;=$E10),IF(M$2&lt;=$C10-1+ROUND($D10*$F10/100,0),"█","▒"),"")</f>
        <v/>
      </c>
      <c r="N10">
        <f>IF(AND(N$2&gt;=$C10,N$2&lt;=$E10),IF(N$2&lt;=$C10-1+ROUND($D10*$F10/100,0),"█","▒"),"")</f>
        <v/>
      </c>
      <c r="O10">
        <f>IF(AND(O$2&gt;=$C10,O$2&lt;=$E10),IF(O$2&lt;=$C10-1+ROUND($D10*$F10/100,0),"█","▒"),"")</f>
        <v/>
      </c>
      <c r="P10">
        <f>IF(AND(P$2&gt;=$C10,P$2&lt;=$E10),IF(P$2&lt;=$C10-1+ROUND($D10*$F10/100,0),"█","▒"),"")</f>
        <v/>
      </c>
      <c r="Q10">
        <f>IF(AND(Q$2&gt;=$C10,Q$2&lt;=$E10),IF(Q$2&lt;=$C10-1+ROUND($D10*$F10/100,0),"█","▒"),"")</f>
        <v/>
      </c>
      <c r="R10">
        <f>IF(AND(R$2&gt;=$C10,R$2&lt;=$E10),IF(R$2&lt;=$C10-1+ROUND($D10*$F10/100,0),"█","▒"),"")</f>
        <v/>
      </c>
      <c r="S10">
        <f>IF(AND(S$2&gt;=$C10,S$2&lt;=$E10),IF(S$2&lt;=$C10-1+ROUND($D10*$F10/100,0),"█","▒"),"")</f>
        <v/>
      </c>
    </row>
    <row r="11">
      <c r="A11" t="inlineStr">
        <is>
          <t>Puesta en marcha</t>
        </is>
      </c>
      <c r="B11" t="inlineStr">
        <is>
          <t>Ana</t>
        </is>
      </c>
      <c r="C11" t="n">
        <v>11</v>
      </c>
      <c r="D11" t="n">
        <v>1</v>
      </c>
      <c r="E11">
        <f>C11+D11-1</f>
        <v/>
      </c>
      <c r="F11" t="n">
        <v>0</v>
      </c>
      <c r="G11">
        <f>IF(F11&gt;=100,"Completada",IF(Resumen!$B$2&gt;E11,"Retrasada",IF(OR(Resumen!$B$2&gt;=C11,F11&gt;0),"En curso","Pendiente")))</f>
        <v/>
      </c>
      <c r="H11">
        <f>IF(AND(H$2&gt;=$C11,H$2&lt;=$E11),IF(H$2&lt;=$C11-1+ROUND($D11*$F11/100,0),"█","▒"),"")</f>
        <v/>
      </c>
      <c r="I11">
        <f>IF(AND(I$2&gt;=$C11,I$2&lt;=$E11),IF(I$2&lt;=$C11-1+ROUND($D11*$F11/100,0),"█","▒"),"")</f>
        <v/>
      </c>
      <c r="J11">
        <f>IF(AND(J$2&gt;=$C11,J$2&lt;=$E11),IF(J$2&lt;=$C11-1+ROUND($D11*$F11/100,0),"█","▒"),"")</f>
        <v/>
      </c>
      <c r="K11">
        <f>IF(AND(K$2&gt;=$C11,K$2&lt;=$E11),IF(K$2&lt;=$C11-1+ROUND($D11*$F11/100,0),"█","▒"),"")</f>
        <v/>
      </c>
      <c r="L11">
        <f>IF(AND(L$2&gt;=$C11,L$2&lt;=$E11),IF(L$2&lt;=$C11-1+ROUND($D11*$F11/100,0),"█","▒"),"")</f>
        <v/>
      </c>
      <c r="M11">
        <f>IF(AND(M$2&gt;=$C11,M$2&lt;=$E11),IF(M$2&lt;=$C11-1+ROUND($D11*$F11/100,0),"█","▒"),"")</f>
        <v/>
      </c>
      <c r="N11">
        <f>IF(AND(N$2&gt;=$C11,N$2&lt;=$E11),IF(N$2&lt;=$C11-1+ROUND($D11*$F11/100,0),"█","▒"),"")</f>
        <v/>
      </c>
      <c r="O11">
        <f>IF(AND(O$2&gt;=$C11,O$2&lt;=$E11),IF(O$2&lt;=$C11-1+ROUND($D11*$F11/100,0),"█","▒"),"")</f>
        <v/>
      </c>
      <c r="P11">
        <f>IF(AND(P$2&gt;=$C11,P$2&lt;=$E11),IF(P$2&lt;=$C11-1+ROUND($D11*$F11/100,0),"█","▒"),"")</f>
        <v/>
      </c>
      <c r="Q11">
        <f>IF(AND(Q$2&gt;=$C11,Q$2&lt;=$E11),IF(Q$2&lt;=$C11-1+ROUND($D11*$F11/100,0),"█","▒"),"")</f>
        <v/>
      </c>
      <c r="R11">
        <f>IF(AND(R$2&gt;=$C11,R$2&lt;=$E11),IF(R$2&lt;=$C11-1+ROUND($D11*$F11/100,0),"█","▒"),"")</f>
        <v/>
      </c>
      <c r="S11">
        <f>IF(AND(S$2&gt;=$C11,S$2&lt;=$E11),IF(S$2&lt;=$C11-1+ROUND($D11*$F11/100,0),"█","▒"),"")</f>
        <v/>
      </c>
    </row>
    <row r="12">
      <c r="A12" t="inlineStr">
        <is>
          <t>Cierre y documentación</t>
        </is>
      </c>
      <c r="B12" t="inlineStr">
        <is>
          <t>Luis</t>
        </is>
      </c>
      <c r="C12" t="n">
        <v>12</v>
      </c>
      <c r="D12" t="n">
        <v>1</v>
      </c>
      <c r="E12">
        <f>C12+D12-1</f>
        <v/>
      </c>
      <c r="F12" t="n">
        <v>0</v>
      </c>
      <c r="G12">
        <f>IF(F12&gt;=100,"Completada",IF(Resumen!$B$2&gt;E12,"Retrasada",IF(OR(Resumen!$B$2&gt;=C12,F12&gt;0),"En curso","Pendiente")))</f>
        <v/>
      </c>
      <c r="H12">
        <f>IF(AND(H$2&gt;=$C12,H$2&lt;=$E12),IF(H$2&lt;=$C12-1+ROUND($D12*$F12/100,0),"█","▒"),"")</f>
        <v/>
      </c>
      <c r="I12">
        <f>IF(AND(I$2&gt;=$C12,I$2&lt;=$E12),IF(I$2&lt;=$C12-1+ROUND($D12*$F12/100,0),"█","▒"),"")</f>
        <v/>
      </c>
      <c r="J12">
        <f>IF(AND(J$2&gt;=$C12,J$2&lt;=$E12),IF(J$2&lt;=$C12-1+ROUND($D12*$F12/100,0),"█","▒"),"")</f>
        <v/>
      </c>
      <c r="K12">
        <f>IF(AND(K$2&gt;=$C12,K$2&lt;=$E12),IF(K$2&lt;=$C12-1+ROUND($D12*$F12/100,0),"█","▒"),"")</f>
        <v/>
      </c>
      <c r="L12">
        <f>IF(AND(L$2&gt;=$C12,L$2&lt;=$E12),IF(L$2&lt;=$C12-1+ROUND($D12*$F12/100,0),"█","▒"),"")</f>
        <v/>
      </c>
      <c r="M12">
        <f>IF(AND(M$2&gt;=$C12,M$2&lt;=$E12),IF(M$2&lt;=$C12-1+ROUND($D12*$F12/100,0),"█","▒"),"")</f>
        <v/>
      </c>
      <c r="N12">
        <f>IF(AND(N$2&gt;=$C12,N$2&lt;=$E12),IF(N$2&lt;=$C12-1+ROUND($D12*$F12/100,0),"█","▒"),"")</f>
        <v/>
      </c>
      <c r="O12">
        <f>IF(AND(O$2&gt;=$C12,O$2&lt;=$E12),IF(O$2&lt;=$C12-1+ROUND($D12*$F12/100,0),"█","▒"),"")</f>
        <v/>
      </c>
      <c r="P12">
        <f>IF(AND(P$2&gt;=$C12,P$2&lt;=$E12),IF(P$2&lt;=$C12-1+ROUND($D12*$F12/100,0),"█","▒"),"")</f>
        <v/>
      </c>
      <c r="Q12">
        <f>IF(AND(Q$2&gt;=$C12,Q$2&lt;=$E12),IF(Q$2&lt;=$C12-1+ROUND($D12*$F12/100,0),"█","▒"),"")</f>
        <v/>
      </c>
      <c r="R12">
        <f>IF(AND(R$2&gt;=$C12,R$2&lt;=$E12),IF(R$2&lt;=$C12-1+ROUND($D12*$F12/100,0),"█","▒"),"")</f>
        <v/>
      </c>
      <c r="S12">
        <f>IF(AND(S$2&gt;=$C12,S$2&lt;=$E12),IF(S$2&lt;=$C12-1+ROUND($D12*$F12/100,0),"█","▒"),"")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Semana actual del proyecto</t>
        </is>
      </c>
      <c r="B2" t="n">
        <v>6</v>
      </c>
    </row>
    <row r="3">
      <c r="A3" t="inlineStr">
        <is>
          <t>Tareas totales</t>
        </is>
      </c>
      <c r="B3">
        <f>COUNTA(Gantt!A3:A12)</f>
        <v/>
      </c>
    </row>
    <row r="4">
      <c r="A4" t="inlineStr">
        <is>
          <t>Tareas completadas</t>
        </is>
      </c>
      <c r="B4">
        <f>COUNTIF(Gantt!G3:G12,"Completada")</f>
        <v/>
      </c>
    </row>
    <row r="5">
      <c r="A5" t="inlineStr">
        <is>
          <t>Tareas en curso</t>
        </is>
      </c>
      <c r="B5">
        <f>COUNTIF(Gantt!G3:G12,"En curso")</f>
        <v/>
      </c>
    </row>
    <row r="6">
      <c r="A6" t="inlineStr">
        <is>
          <t>Tareas retrasadas</t>
        </is>
      </c>
      <c r="B6">
        <f>COUNTIF(Gantt!G3:G12,"Retrasada")</f>
        <v/>
      </c>
    </row>
    <row r="7">
      <c r="A7" t="inlineStr">
        <is>
          <t>Avance global (%)</t>
        </is>
      </c>
      <c r="B7">
        <f>ROUND(SUMPRODUCT(Gantt!D3:D12,Gantt!F3:F12)/SUM(Gantt!D3:D12),1)</f>
        <v/>
      </c>
    </row>
    <row r="8">
      <c r="A8" t="inlineStr">
        <is>
          <t>Duración total (semanas)</t>
        </is>
      </c>
      <c r="B8">
        <f>MAX(Gantt!E3:E12)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2" customWidth="1" min="3" max="3"/>
    <col width="20" customWidth="1" min="4" max="4"/>
  </cols>
  <sheetData>
    <row r="1">
      <c r="A1" s="1" t="inlineStr">
        <is>
          <t>Responsable</t>
        </is>
      </c>
      <c r="B1" s="1" t="inlineStr">
        <is>
          <t>Tareas</t>
        </is>
      </c>
      <c r="C1" s="1" t="inlineStr">
        <is>
          <t>Semanas de trabajo</t>
        </is>
      </c>
      <c r="D1" s="1" t="inlineStr">
        <is>
          <t>Avance medio (%)</t>
        </is>
      </c>
    </row>
    <row r="2">
      <c r="A2" t="inlineStr">
        <is>
          <t>Ana</t>
        </is>
      </c>
      <c r="B2">
        <f>COUNTIF(Gantt!B3:B12,A2)</f>
        <v/>
      </c>
      <c r="C2">
        <f>SUMIF(Gantt!B3:B12,A2,Gantt!D3:D12)</f>
        <v/>
      </c>
      <c r="D2">
        <f>IF(C2=0,0,ROUND(SUMPRODUCT((Gantt!B3:B12=A2)*Gantt!D3:D12*Gantt!F3:F12)/C2,1))</f>
        <v/>
      </c>
    </row>
    <row r="3">
      <c r="A3" t="inlineStr">
        <is>
          <t>Luis</t>
        </is>
      </c>
      <c r="B3">
        <f>COUNTIF(Gantt!B3:B12,A3)</f>
        <v/>
      </c>
      <c r="C3">
        <f>SUMIF(Gantt!B3:B12,A3,Gantt!D3:D12)</f>
        <v/>
      </c>
      <c r="D3">
        <f>IF(C3=0,0,ROUND(SUMPRODUCT((Gantt!B3:B12=A3)*Gantt!D3:D12*Gantt!F3:F12)/C3,1))</f>
        <v/>
      </c>
    </row>
    <row r="4">
      <c r="A4" t="inlineStr">
        <is>
          <t>Marta</t>
        </is>
      </c>
      <c r="B4">
        <f>COUNTIF(Gantt!B3:B12,A4)</f>
        <v/>
      </c>
      <c r="C4">
        <f>SUMIF(Gantt!B3:B12,A4,Gantt!D3:D12)</f>
        <v/>
      </c>
      <c r="D4">
        <f>IF(C4=0,0,ROUND(SUMPRODUCT((Gantt!B3:B12=A4)*Gantt!D3:D12*Gantt!F3:F12)/C4,1))</f>
        <v/>
      </c>
    </row>
    <row r="5">
      <c r="A5" t="inlineStr">
        <is>
          <t>Pablo</t>
        </is>
      </c>
      <c r="B5">
        <f>COUNTIF(Gantt!B3:B12,A5)</f>
        <v/>
      </c>
      <c r="C5">
        <f>SUMIF(Gantt!B3:B12,A5,Gantt!D3:D12)</f>
        <v/>
      </c>
      <c r="D5">
        <f>IF(C5=0,0,ROUND(SUMPRODUCT((Gantt!B3:B12=A5)*Gantt!D3:D12*Gantt!F3:F12)/C5,1))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2026-10-15T10:04:23Z</dcterms:created>
  <dcterms:modified xsi:type="dcterms:W3CDTF">2026-10-15T10:04:23Z</dcterms:modified>
</cp:coreProperties>
</file>