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gredientes" sheetId="1" state="visible" r:id="rId1"/>
    <sheet name="Resumen" sheetId="2" state="visible" r:id="rId2"/>
    <sheet name="Lo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  <col width="21" customWidth="1" min="4" max="4"/>
    <col width="29" customWidth="1" min="5" max="5"/>
    <col width="14" customWidth="1" min="6" max="6"/>
    <col width="28" customWidth="1" min="7" max="7"/>
    <col width="20" customWidth="1" min="8" max="8"/>
  </cols>
  <sheetData>
    <row r="1">
      <c r="A1" s="1" t="inlineStr">
        <is>
          <t>Plato</t>
        </is>
      </c>
      <c r="B1" s="1" t="inlineStr">
        <is>
          <t>Ingrediente</t>
        </is>
      </c>
      <c r="C1" s="1" t="inlineStr">
        <is>
          <t>Unidad de compra</t>
        </is>
      </c>
      <c r="D1" s="1" t="inlineStr">
        <is>
          <t>Precio por unidad</t>
        </is>
      </c>
      <c r="E1" s="1" t="inlineStr">
        <is>
          <t>Cantidad bruta por ración</t>
        </is>
      </c>
      <c r="F1" s="1" t="inlineStr">
        <is>
          <t>Merma (%)</t>
        </is>
      </c>
      <c r="G1" s="1" t="inlineStr">
        <is>
          <t>Cantidad neta por ración</t>
        </is>
      </c>
      <c r="H1" s="1" t="inlineStr">
        <is>
          <t>Coste por ración</t>
        </is>
      </c>
    </row>
    <row r="2">
      <c r="A2" t="inlineStr">
        <is>
          <t>Tortilla de patatas</t>
        </is>
      </c>
      <c r="B2" t="inlineStr">
        <is>
          <t>Patata</t>
        </is>
      </c>
      <c r="C2" t="inlineStr">
        <is>
          <t>kg</t>
        </is>
      </c>
      <c r="D2" t="n">
        <v>1.2</v>
      </c>
      <c r="E2" t="n">
        <v>0.2</v>
      </c>
      <c r="F2" t="n">
        <v>15</v>
      </c>
      <c r="G2">
        <f>E2*(1-F2/100)</f>
        <v/>
      </c>
      <c r="H2">
        <f>ROUND(D2*E2,3)</f>
        <v/>
      </c>
    </row>
    <row r="3">
      <c r="A3" t="inlineStr">
        <is>
          <t>Tortilla de patatas</t>
        </is>
      </c>
      <c r="B3" t="inlineStr">
        <is>
          <t>Huevo</t>
        </is>
      </c>
      <c r="C3" t="inlineStr">
        <is>
          <t>ud</t>
        </is>
      </c>
      <c r="D3" t="n">
        <v>0.25</v>
      </c>
      <c r="E3" t="n">
        <v>1.5</v>
      </c>
      <c r="F3" t="n">
        <v>0</v>
      </c>
      <c r="G3">
        <f>E3*(1-F3/100)</f>
        <v/>
      </c>
      <c r="H3">
        <f>ROUND(D3*E3,3)</f>
        <v/>
      </c>
    </row>
    <row r="4">
      <c r="A4" t="inlineStr">
        <is>
          <t>Tortilla de patatas</t>
        </is>
      </c>
      <c r="B4" t="inlineStr">
        <is>
          <t>Cebolla</t>
        </is>
      </c>
      <c r="C4" t="inlineStr">
        <is>
          <t>kg</t>
        </is>
      </c>
      <c r="D4" t="n">
        <v>1.1</v>
      </c>
      <c r="E4" t="n">
        <v>0.05</v>
      </c>
      <c r="F4" t="n">
        <v>10</v>
      </c>
      <c r="G4">
        <f>E4*(1-F4/100)</f>
        <v/>
      </c>
      <c r="H4">
        <f>ROUND(D4*E4,3)</f>
        <v/>
      </c>
    </row>
    <row r="5">
      <c r="A5" t="inlineStr">
        <is>
          <t>Tortilla de patatas</t>
        </is>
      </c>
      <c r="B5" t="inlineStr">
        <is>
          <t>Aceite de oliva</t>
        </is>
      </c>
      <c r="C5" t="inlineStr">
        <is>
          <t>l</t>
        </is>
      </c>
      <c r="D5" t="n">
        <v>6.5</v>
      </c>
      <c r="E5" t="n">
        <v>0.03</v>
      </c>
      <c r="F5" t="n">
        <v>0</v>
      </c>
      <c r="G5">
        <f>E5*(1-F5/100)</f>
        <v/>
      </c>
      <c r="H5">
        <f>ROUND(D5*E5,3)</f>
        <v/>
      </c>
    </row>
    <row r="6">
      <c r="A6" t="inlineStr">
        <is>
          <t>Tortilla de patatas</t>
        </is>
      </c>
      <c r="B6" t="inlineStr">
        <is>
          <t>Sal</t>
        </is>
      </c>
      <c r="C6" t="inlineStr">
        <is>
          <t>kg</t>
        </is>
      </c>
      <c r="D6" t="n">
        <v>0.6</v>
      </c>
      <c r="E6" t="n">
        <v>0.002</v>
      </c>
      <c r="F6" t="n">
        <v>0</v>
      </c>
      <c r="G6">
        <f>E6*(1-F6/100)</f>
        <v/>
      </c>
      <c r="H6">
        <f>ROUND(D6*E6,3)</f>
        <v/>
      </c>
    </row>
    <row r="7">
      <c r="A7" t="inlineStr">
        <is>
          <t>Tortilla de patatas</t>
        </is>
      </c>
      <c r="B7" t="inlineStr">
        <is>
          <t>Pan</t>
        </is>
      </c>
      <c r="C7" t="inlineStr">
        <is>
          <t>kg</t>
        </is>
      </c>
      <c r="D7" t="n">
        <v>2</v>
      </c>
      <c r="E7" t="n">
        <v>0.04</v>
      </c>
      <c r="F7" t="n">
        <v>0</v>
      </c>
      <c r="G7">
        <f>E7*(1-F7/100)</f>
        <v/>
      </c>
      <c r="H7">
        <f>ROUND(D7*E7,3)</f>
        <v/>
      </c>
    </row>
    <row r="8">
      <c r="A8" t="inlineStr">
        <is>
          <t>Ensalada de la casa</t>
        </is>
      </c>
      <c r="B8" t="inlineStr">
        <is>
          <t>Lechuga</t>
        </is>
      </c>
      <c r="C8" t="inlineStr">
        <is>
          <t>ud</t>
        </is>
      </c>
      <c r="D8" t="n">
        <v>1</v>
      </c>
      <c r="E8" t="n">
        <v>0.25</v>
      </c>
      <c r="F8" t="n">
        <v>20</v>
      </c>
      <c r="G8">
        <f>E8*(1-F8/100)</f>
        <v/>
      </c>
      <c r="H8">
        <f>ROUND(D8*E8,3)</f>
        <v/>
      </c>
    </row>
    <row r="9">
      <c r="A9" t="inlineStr">
        <is>
          <t>Ensalada de la casa</t>
        </is>
      </c>
      <c r="B9" t="inlineStr">
        <is>
          <t>Tomate</t>
        </is>
      </c>
      <c r="C9" t="inlineStr">
        <is>
          <t>kg</t>
        </is>
      </c>
      <c r="D9" t="n">
        <v>2.2</v>
      </c>
      <c r="E9" t="n">
        <v>0.12</v>
      </c>
      <c r="F9" t="n">
        <v>5</v>
      </c>
      <c r="G9">
        <f>E9*(1-F9/100)</f>
        <v/>
      </c>
      <c r="H9">
        <f>ROUND(D9*E9,3)</f>
        <v/>
      </c>
    </row>
    <row r="10">
      <c r="A10" t="inlineStr">
        <is>
          <t>Ensalada de la casa</t>
        </is>
      </c>
      <c r="B10" t="inlineStr">
        <is>
          <t>Atún en lata</t>
        </is>
      </c>
      <c r="C10" t="inlineStr">
        <is>
          <t>ud</t>
        </is>
      </c>
      <c r="D10" t="n">
        <v>1.5</v>
      </c>
      <c r="E10" t="n">
        <v>0.5</v>
      </c>
      <c r="F10" t="n">
        <v>0</v>
      </c>
      <c r="G10">
        <f>E10*(1-F10/100)</f>
        <v/>
      </c>
      <c r="H10">
        <f>ROUND(D10*E10,3)</f>
        <v/>
      </c>
    </row>
    <row r="11">
      <c r="A11" t="inlineStr">
        <is>
          <t>Ensalada de la casa</t>
        </is>
      </c>
      <c r="B11" t="inlineStr">
        <is>
          <t>Cebolla</t>
        </is>
      </c>
      <c r="C11" t="inlineStr">
        <is>
          <t>kg</t>
        </is>
      </c>
      <c r="D11" t="n">
        <v>1.1</v>
      </c>
      <c r="E11" t="n">
        <v>0.03</v>
      </c>
      <c r="F11" t="n">
        <v>10</v>
      </c>
      <c r="G11">
        <f>E11*(1-F11/100)</f>
        <v/>
      </c>
      <c r="H11">
        <f>ROUND(D11*E11,3)</f>
        <v/>
      </c>
    </row>
    <row r="12">
      <c r="A12" t="inlineStr">
        <is>
          <t>Ensalada de la casa</t>
        </is>
      </c>
      <c r="B12" t="inlineStr">
        <is>
          <t>Aceitunas</t>
        </is>
      </c>
      <c r="C12" t="inlineStr">
        <is>
          <t>kg</t>
        </is>
      </c>
      <c r="D12" t="n">
        <v>4</v>
      </c>
      <c r="E12" t="n">
        <v>0.03</v>
      </c>
      <c r="F12" t="n">
        <v>0</v>
      </c>
      <c r="G12">
        <f>E12*(1-F12/100)</f>
        <v/>
      </c>
      <c r="H12">
        <f>ROUND(D12*E12,3)</f>
        <v/>
      </c>
    </row>
    <row r="13">
      <c r="A13" t="inlineStr">
        <is>
          <t>Ensalada de la casa</t>
        </is>
      </c>
      <c r="B13" t="inlineStr">
        <is>
          <t>Aceite de oliva</t>
        </is>
      </c>
      <c r="C13" t="inlineStr">
        <is>
          <t>l</t>
        </is>
      </c>
      <c r="D13" t="n">
        <v>6.5</v>
      </c>
      <c r="E13" t="n">
        <v>0.02</v>
      </c>
      <c r="F13" t="n">
        <v>0</v>
      </c>
      <c r="G13">
        <f>E13*(1-F13/100)</f>
        <v/>
      </c>
      <c r="H13">
        <f>ROUND(D13*E13,3)</f>
        <v/>
      </c>
    </row>
    <row r="14">
      <c r="A14" t="inlineStr">
        <is>
          <t>Arroz con pollo</t>
        </is>
      </c>
      <c r="B14" t="inlineStr">
        <is>
          <t>Arroz</t>
        </is>
      </c>
      <c r="C14" t="inlineStr">
        <is>
          <t>kg</t>
        </is>
      </c>
      <c r="D14" t="n">
        <v>1.8</v>
      </c>
      <c r="E14" t="n">
        <v>0.08</v>
      </c>
      <c r="F14" t="n">
        <v>0</v>
      </c>
      <c r="G14">
        <f>E14*(1-F14/100)</f>
        <v/>
      </c>
      <c r="H14">
        <f>ROUND(D14*E14,3)</f>
        <v/>
      </c>
    </row>
    <row r="15">
      <c r="A15" t="inlineStr">
        <is>
          <t>Arroz con pollo</t>
        </is>
      </c>
      <c r="B15" t="inlineStr">
        <is>
          <t>Muslo de pollo</t>
        </is>
      </c>
      <c r="C15" t="inlineStr">
        <is>
          <t>kg</t>
        </is>
      </c>
      <c r="D15" t="n">
        <v>4.5</v>
      </c>
      <c r="E15" t="n">
        <v>0.25</v>
      </c>
      <c r="F15" t="n">
        <v>20</v>
      </c>
      <c r="G15">
        <f>E15*(1-F15/100)</f>
        <v/>
      </c>
      <c r="H15">
        <f>ROUND(D15*E15,3)</f>
        <v/>
      </c>
    </row>
    <row r="16">
      <c r="A16" t="inlineStr">
        <is>
          <t>Arroz con pollo</t>
        </is>
      </c>
      <c r="B16" t="inlineStr">
        <is>
          <t>Pimiento rojo</t>
        </is>
      </c>
      <c r="C16" t="inlineStr">
        <is>
          <t>kg</t>
        </is>
      </c>
      <c r="D16" t="n">
        <v>2.8</v>
      </c>
      <c r="E16" t="n">
        <v>0.05</v>
      </c>
      <c r="F16" t="n">
        <v>15</v>
      </c>
      <c r="G16">
        <f>E16*(1-F16/100)</f>
        <v/>
      </c>
      <c r="H16">
        <f>ROUND(D16*E16,3)</f>
        <v/>
      </c>
    </row>
    <row r="17">
      <c r="A17" t="inlineStr">
        <is>
          <t>Arroz con pollo</t>
        </is>
      </c>
      <c r="B17" t="inlineStr">
        <is>
          <t>Caldo</t>
        </is>
      </c>
      <c r="C17" t="inlineStr">
        <is>
          <t>l</t>
        </is>
      </c>
      <c r="D17" t="n">
        <v>1.2</v>
      </c>
      <c r="E17" t="n">
        <v>0.25</v>
      </c>
      <c r="F17" t="n">
        <v>0</v>
      </c>
      <c r="G17">
        <f>E17*(1-F17/100)</f>
        <v/>
      </c>
      <c r="H17">
        <f>ROUND(D17*E17,3)</f>
        <v/>
      </c>
    </row>
    <row r="18">
      <c r="A18" t="inlineStr">
        <is>
          <t>Arroz con pollo</t>
        </is>
      </c>
      <c r="B18" t="inlineStr">
        <is>
          <t>Guisantes</t>
        </is>
      </c>
      <c r="C18" t="inlineStr">
        <is>
          <t>kg</t>
        </is>
      </c>
      <c r="D18" t="n">
        <v>2.5</v>
      </c>
      <c r="E18" t="n">
        <v>0.04</v>
      </c>
      <c r="F18" t="n">
        <v>0</v>
      </c>
      <c r="G18">
        <f>E18*(1-F18/100)</f>
        <v/>
      </c>
      <c r="H18">
        <f>ROUND(D18*E18,3)</f>
        <v/>
      </c>
    </row>
    <row r="19">
      <c r="A19" t="inlineStr">
        <is>
          <t>Arroz con pollo</t>
        </is>
      </c>
      <c r="B19" t="inlineStr">
        <is>
          <t>Aceite de oliva</t>
        </is>
      </c>
      <c r="C19" t="inlineStr">
        <is>
          <t>l</t>
        </is>
      </c>
      <c r="D19" t="n">
        <v>6.5</v>
      </c>
      <c r="E19" t="n">
        <v>0.02</v>
      </c>
      <c r="F19" t="n">
        <v>0</v>
      </c>
      <c r="G19">
        <f>E19*(1-F19/100)</f>
        <v/>
      </c>
      <c r="H19">
        <f>ROUND(D19*E19,3)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7" customWidth="1" min="3" max="3"/>
    <col width="19" customWidth="1" min="4" max="4"/>
    <col width="14" customWidth="1" min="5" max="5"/>
    <col width="17" customWidth="1" min="6" max="6"/>
    <col width="22" customWidth="1" min="7" max="7"/>
    <col width="27" customWidth="1" min="8" max="8"/>
    <col width="14" customWidth="1" min="9" max="9"/>
  </cols>
  <sheetData>
    <row r="1">
      <c r="A1" s="1" t="inlineStr">
        <is>
          <t>Plato</t>
        </is>
      </c>
      <c r="B1" s="1" t="inlineStr">
        <is>
          <t>Coste por ración</t>
        </is>
      </c>
      <c r="C1" s="1" t="inlineStr">
        <is>
          <t>Precio de venta sin IVA</t>
        </is>
      </c>
      <c r="D1" s="1" t="inlineStr">
        <is>
          <t>Margen en euros</t>
        </is>
      </c>
      <c r="E1" s="1" t="inlineStr">
        <is>
          <t>Margen (%)</t>
        </is>
      </c>
      <c r="F1" s="1" t="inlineStr">
        <is>
          <t>Food cost (%)</t>
        </is>
      </c>
      <c r="G1" s="1" t="inlineStr">
        <is>
          <t>Coste objetivo (%)</t>
        </is>
      </c>
      <c r="H1" s="1" t="inlineStr">
        <is>
          <t>Precio sugerido sin IVA</t>
        </is>
      </c>
      <c r="I1" s="1" t="inlineStr">
        <is>
          <t>Estado</t>
        </is>
      </c>
    </row>
    <row r="2">
      <c r="A2" t="inlineStr">
        <is>
          <t>Tortilla de patatas</t>
        </is>
      </c>
      <c r="B2">
        <f>ROUND(SUMIF(Ingredientes!$A$2:$A$200,A2,Ingredientes!$H$2:$H$200),2)</f>
        <v/>
      </c>
      <c r="C2" t="n">
        <v>6.5</v>
      </c>
      <c r="D2">
        <f>ROUND(C2-B2,2)</f>
        <v/>
      </c>
      <c r="E2">
        <f>IF(C2=0,0,ROUND(D2/C2*100,1))</f>
        <v/>
      </c>
      <c r="F2">
        <f>IF(C2=0,0,ROUND(B2/C2*100,1))</f>
        <v/>
      </c>
      <c r="G2" t="n">
        <v>30</v>
      </c>
      <c r="H2">
        <f>IF(G2=0,0,ROUND(B2/(G2/100),2))</f>
        <v/>
      </c>
      <c r="I2">
        <f>IF(F2&lt;=G2,"Dentro del objetivo","Revisar precio")</f>
        <v/>
      </c>
    </row>
    <row r="3">
      <c r="A3" t="inlineStr">
        <is>
          <t>Ensalada de la casa</t>
        </is>
      </c>
      <c r="B3">
        <f>ROUND(SUMIF(Ingredientes!$A$2:$A$200,A3,Ingredientes!$H$2:$H$200),2)</f>
        <v/>
      </c>
      <c r="C3" t="n">
        <v>8</v>
      </c>
      <c r="D3">
        <f>ROUND(C3-B3,2)</f>
        <v/>
      </c>
      <c r="E3">
        <f>IF(C3=0,0,ROUND(D3/C3*100,1))</f>
        <v/>
      </c>
      <c r="F3">
        <f>IF(C3=0,0,ROUND(B3/C3*100,1))</f>
        <v/>
      </c>
      <c r="G3" t="n">
        <v>30</v>
      </c>
      <c r="H3">
        <f>IF(G3=0,0,ROUND(B3/(G3/100),2))</f>
        <v/>
      </c>
      <c r="I3">
        <f>IF(F3&lt;=G3,"Dentro del objetivo","Revisar precio")</f>
        <v/>
      </c>
    </row>
    <row r="4">
      <c r="A4" t="inlineStr">
        <is>
          <t>Arroz con pollo</t>
        </is>
      </c>
      <c r="B4">
        <f>ROUND(SUMIF(Ingredientes!$A$2:$A$200,A4,Ingredientes!$H$2:$H$200),2)</f>
        <v/>
      </c>
      <c r="C4" t="n">
        <v>9.5</v>
      </c>
      <c r="D4">
        <f>ROUND(C4-B4,2)</f>
        <v/>
      </c>
      <c r="E4">
        <f>IF(C4=0,0,ROUND(D4/C4*100,1))</f>
        <v/>
      </c>
      <c r="F4">
        <f>IF(C4=0,0,ROUND(B4/C4*100,1))</f>
        <v/>
      </c>
      <c r="G4" t="n">
        <v>30</v>
      </c>
      <c r="H4">
        <f>IF(G4=0,0,ROUND(B4/(G4/100),2))</f>
        <v/>
      </c>
      <c r="I4">
        <f>IF(F4&lt;=G4,"Dentro del objetivo","Revisar precio")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22" customWidth="1" min="4" max="4"/>
    <col width="19" customWidth="1" min="5" max="5"/>
  </cols>
  <sheetData>
    <row r="1">
      <c r="A1" s="1" t="inlineStr">
        <is>
          <t>Plato</t>
        </is>
      </c>
      <c r="B1" s="1" t="inlineStr">
        <is>
          <t>Raciones previstas</t>
        </is>
      </c>
      <c r="C1" s="1" t="inlineStr">
        <is>
          <t>Coste total del lote</t>
        </is>
      </c>
      <c r="D1" s="1" t="inlineStr">
        <is>
          <t>Ingresos previstos</t>
        </is>
      </c>
      <c r="E1" s="1" t="inlineStr">
        <is>
          <t>Beneficio bruto</t>
        </is>
      </c>
    </row>
    <row r="2">
      <c r="A2">
        <f>Resumen!A2</f>
        <v/>
      </c>
      <c r="B2" t="n">
        <v>40</v>
      </c>
      <c r="C2">
        <f>ROUND(Resumen!B2*B2,2)</f>
        <v/>
      </c>
      <c r="D2">
        <f>ROUND(Resumen!C2*B2,2)</f>
        <v/>
      </c>
      <c r="E2">
        <f>D2-C2</f>
        <v/>
      </c>
    </row>
    <row r="3">
      <c r="A3">
        <f>Resumen!A3</f>
        <v/>
      </c>
      <c r="B3" t="n">
        <v>30</v>
      </c>
      <c r="C3">
        <f>ROUND(Resumen!B3*B3,2)</f>
        <v/>
      </c>
      <c r="D3">
        <f>ROUND(Resumen!C3*B3,2)</f>
        <v/>
      </c>
      <c r="E3">
        <f>D3-C3</f>
        <v/>
      </c>
    </row>
    <row r="4">
      <c r="A4">
        <f>Resumen!A4</f>
        <v/>
      </c>
      <c r="B4" t="n">
        <v>25</v>
      </c>
      <c r="C4">
        <f>ROUND(Resumen!B4*B4,2)</f>
        <v/>
      </c>
      <c r="D4">
        <f>ROUND(Resumen!C4*B4,2)</f>
        <v/>
      </c>
      <c r="E4">
        <f>D4-C4</f>
        <v/>
      </c>
    </row>
    <row r="5">
      <c r="A5" t="inlineStr">
        <is>
          <t>TOTAL</t>
        </is>
      </c>
      <c r="B5">
        <f>SUM(B2:B4)</f>
        <v/>
      </c>
      <c r="C5">
        <f>SUM(C2:C4)</f>
        <v/>
      </c>
      <c r="D5">
        <f>SUM(D2:D4)</f>
        <v/>
      </c>
      <c r="E5">
        <f>SUM(E2:E4)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2026-11-04T13:01:04Z</dcterms:created>
  <dcterms:modified xsi:type="dcterms:W3CDTF">2026-11-04T13:01:04Z</dcterms:modified>
</cp:coreProperties>
</file>