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Mes</t>
        </is>
      </c>
      <c r="B1" s="1" t="inlineStr">
        <is>
          <t>Día</t>
        </is>
      </c>
      <c r="C1" s="1" t="inlineStr">
        <is>
          <t>Tipo</t>
        </is>
      </c>
      <c r="D1" s="1" t="inlineStr">
        <is>
          <t>Categoría</t>
        </is>
      </c>
      <c r="E1" s="1" t="inlineStr">
        <is>
          <t>Concepto</t>
        </is>
      </c>
      <c r="F1" s="1" t="inlineStr">
        <is>
          <t>Importe</t>
        </is>
      </c>
    </row>
    <row r="2">
      <c r="A2" t="n">
        <v>1</v>
      </c>
      <c r="B2" t="n">
        <v>1</v>
      </c>
      <c r="C2" t="inlineStr">
        <is>
          <t>Ingreso</t>
        </is>
      </c>
      <c r="D2" t="inlineStr">
        <is>
          <t>Nómina</t>
        </is>
      </c>
      <c r="E2" t="inlineStr">
        <is>
          <t>Nómina enero</t>
        </is>
      </c>
      <c r="F2" t="n">
        <v>2100</v>
      </c>
    </row>
    <row r="3">
      <c r="A3" t="n">
        <v>1</v>
      </c>
      <c r="B3" t="n">
        <v>3</v>
      </c>
      <c r="C3" t="inlineStr">
        <is>
          <t>Gasto</t>
        </is>
      </c>
      <c r="D3" t="inlineStr">
        <is>
          <t>Vivienda</t>
        </is>
      </c>
      <c r="E3" t="inlineStr">
        <is>
          <t>Alquiler</t>
        </is>
      </c>
      <c r="F3" t="n">
        <v>750</v>
      </c>
    </row>
    <row r="4">
      <c r="A4" t="n">
        <v>1</v>
      </c>
      <c r="B4" t="n">
        <v>5</v>
      </c>
      <c r="C4" t="inlineStr">
        <is>
          <t>Gasto</t>
        </is>
      </c>
      <c r="D4" t="inlineStr">
        <is>
          <t>Alimentación</t>
        </is>
      </c>
      <c r="E4" t="inlineStr">
        <is>
          <t>Supermercado</t>
        </is>
      </c>
      <c r="F4" t="n">
        <v>185</v>
      </c>
    </row>
    <row r="5">
      <c r="A5" t="n">
        <v>1</v>
      </c>
      <c r="B5" t="n">
        <v>9</v>
      </c>
      <c r="C5" t="inlineStr">
        <is>
          <t>Gasto</t>
        </is>
      </c>
      <c r="D5" t="inlineStr">
        <is>
          <t>Suministros</t>
        </is>
      </c>
      <c r="E5" t="inlineStr">
        <is>
          <t>Luz y agua</t>
        </is>
      </c>
      <c r="F5" t="n">
        <v>92</v>
      </c>
    </row>
    <row r="6">
      <c r="A6" t="n">
        <v>1</v>
      </c>
      <c r="B6" t="n">
        <v>12</v>
      </c>
      <c r="C6" t="inlineStr">
        <is>
          <t>Gasto</t>
        </is>
      </c>
      <c r="D6" t="inlineStr">
        <is>
          <t>Transporte</t>
        </is>
      </c>
      <c r="E6" t="inlineStr">
        <is>
          <t>Abono de transporte</t>
        </is>
      </c>
      <c r="F6" t="n">
        <v>40</v>
      </c>
    </row>
    <row r="7">
      <c r="A7" t="n">
        <v>1</v>
      </c>
      <c r="B7" t="n">
        <v>15</v>
      </c>
      <c r="C7" t="inlineStr">
        <is>
          <t>Gasto</t>
        </is>
      </c>
      <c r="D7" t="inlineStr">
        <is>
          <t>Ocio</t>
        </is>
      </c>
      <c r="E7" t="inlineStr">
        <is>
          <t>Cine y cena</t>
        </is>
      </c>
      <c r="F7" t="n">
        <v>48</v>
      </c>
    </row>
    <row r="8">
      <c r="A8" t="n">
        <v>1</v>
      </c>
      <c r="B8" t="n">
        <v>20</v>
      </c>
      <c r="C8" t="inlineStr">
        <is>
          <t>Gasto</t>
        </is>
      </c>
      <c r="D8" t="inlineStr">
        <is>
          <t>Salud</t>
        </is>
      </c>
      <c r="E8" t="inlineStr">
        <is>
          <t>Farmacia</t>
        </is>
      </c>
      <c r="F8" t="n">
        <v>22</v>
      </c>
    </row>
    <row r="9">
      <c r="A9" t="n">
        <v>1</v>
      </c>
      <c r="B9" t="n">
        <v>25</v>
      </c>
      <c r="C9" t="inlineStr">
        <is>
          <t>Gasto</t>
        </is>
      </c>
      <c r="D9" t="inlineStr">
        <is>
          <t>Alimentación</t>
        </is>
      </c>
      <c r="E9" t="inlineStr">
        <is>
          <t>Supermercado</t>
        </is>
      </c>
      <c r="F9" t="n">
        <v>160</v>
      </c>
    </row>
    <row r="10">
      <c r="A10" t="n">
        <v>2</v>
      </c>
      <c r="B10" t="n">
        <v>1</v>
      </c>
      <c r="C10" t="inlineStr">
        <is>
          <t>Ingreso</t>
        </is>
      </c>
      <c r="D10" t="inlineStr">
        <is>
          <t>Nómina</t>
        </is>
      </c>
      <c r="E10" t="inlineStr">
        <is>
          <t>Nómina febrero</t>
        </is>
      </c>
      <c r="F10" t="n">
        <v>2100</v>
      </c>
    </row>
    <row r="11">
      <c r="A11" t="n">
        <v>2</v>
      </c>
      <c r="B11" t="n">
        <v>2</v>
      </c>
      <c r="C11" t="inlineStr">
        <is>
          <t>Ingreso</t>
        </is>
      </c>
      <c r="D11" t="inlineStr">
        <is>
          <t>Otros ingresos</t>
        </is>
      </c>
      <c r="E11" t="inlineStr">
        <is>
          <t>Venta de segunda mano</t>
        </is>
      </c>
      <c r="F11" t="n">
        <v>60</v>
      </c>
    </row>
    <row r="12">
      <c r="A12" t="n">
        <v>2</v>
      </c>
      <c r="B12" t="n">
        <v>3</v>
      </c>
      <c r="C12" t="inlineStr">
        <is>
          <t>Gasto</t>
        </is>
      </c>
      <c r="D12" t="inlineStr">
        <is>
          <t>Vivienda</t>
        </is>
      </c>
      <c r="E12" t="inlineStr">
        <is>
          <t>Alquiler</t>
        </is>
      </c>
      <c r="F12" t="n">
        <v>750</v>
      </c>
    </row>
    <row r="13">
      <c r="A13" t="n">
        <v>2</v>
      </c>
      <c r="B13" t="n">
        <v>6</v>
      </c>
      <c r="C13" t="inlineStr">
        <is>
          <t>Gasto</t>
        </is>
      </c>
      <c r="D13" t="inlineStr">
        <is>
          <t>Alimentación</t>
        </is>
      </c>
      <c r="E13" t="inlineStr">
        <is>
          <t>Supermercado</t>
        </is>
      </c>
      <c r="F13" t="n">
        <v>172</v>
      </c>
    </row>
    <row r="14">
      <c r="A14" t="n">
        <v>2</v>
      </c>
      <c r="B14" t="n">
        <v>10</v>
      </c>
      <c r="C14" t="inlineStr">
        <is>
          <t>Gasto</t>
        </is>
      </c>
      <c r="D14" t="inlineStr">
        <is>
          <t>Suministros</t>
        </is>
      </c>
      <c r="E14" t="inlineStr">
        <is>
          <t>Internet y móvil</t>
        </is>
      </c>
      <c r="F14" t="n">
        <v>55</v>
      </c>
    </row>
    <row r="15">
      <c r="A15" t="n">
        <v>2</v>
      </c>
      <c r="B15" t="n">
        <v>14</v>
      </c>
      <c r="C15" t="inlineStr">
        <is>
          <t>Gasto</t>
        </is>
      </c>
      <c r="D15" t="inlineStr">
        <is>
          <t>Ocio</t>
        </is>
      </c>
      <c r="E15" t="inlineStr">
        <is>
          <t>Escapada de fin de semana</t>
        </is>
      </c>
      <c r="F15" t="n">
        <v>120</v>
      </c>
    </row>
    <row r="16">
      <c r="A16" t="n">
        <v>2</v>
      </c>
      <c r="B16" t="n">
        <v>18</v>
      </c>
      <c r="C16" t="inlineStr">
        <is>
          <t>Gasto</t>
        </is>
      </c>
      <c r="D16" t="inlineStr">
        <is>
          <t>Transporte</t>
        </is>
      </c>
      <c r="E16" t="inlineStr">
        <is>
          <t>Gasolina</t>
        </is>
      </c>
      <c r="F16" t="n">
        <v>45</v>
      </c>
    </row>
    <row r="17">
      <c r="A17" t="n">
        <v>2</v>
      </c>
      <c r="B17" t="n">
        <v>22</v>
      </c>
      <c r="C17" t="inlineStr">
        <is>
          <t>Gasto</t>
        </is>
      </c>
      <c r="D17" t="inlineStr">
        <is>
          <t>Ropa</t>
        </is>
      </c>
      <c r="E17" t="inlineStr">
        <is>
          <t>Zapatillas</t>
        </is>
      </c>
      <c r="F17" t="n">
        <v>65</v>
      </c>
    </row>
    <row r="18">
      <c r="A18" t="n">
        <v>3</v>
      </c>
      <c r="B18" t="n">
        <v>1</v>
      </c>
      <c r="C18" t="inlineStr">
        <is>
          <t>Ingreso</t>
        </is>
      </c>
      <c r="D18" t="inlineStr">
        <is>
          <t>Nómina</t>
        </is>
      </c>
      <c r="E18" t="inlineStr">
        <is>
          <t>Nómina marzo</t>
        </is>
      </c>
      <c r="F18" t="n">
        <v>2100</v>
      </c>
    </row>
    <row r="19">
      <c r="A19" t="n">
        <v>3</v>
      </c>
      <c r="B19" t="n">
        <v>3</v>
      </c>
      <c r="C19" t="inlineStr">
        <is>
          <t>Gasto</t>
        </is>
      </c>
      <c r="D19" t="inlineStr">
        <is>
          <t>Vivienda</t>
        </is>
      </c>
      <c r="E19" t="inlineStr">
        <is>
          <t>Alquiler</t>
        </is>
      </c>
      <c r="F19" t="n">
        <v>750</v>
      </c>
    </row>
    <row r="20">
      <c r="A20" t="n">
        <v>3</v>
      </c>
      <c r="B20" t="n">
        <v>7</v>
      </c>
      <c r="C20" t="inlineStr">
        <is>
          <t>Gasto</t>
        </is>
      </c>
      <c r="D20" t="inlineStr">
        <is>
          <t>Alimentación</t>
        </is>
      </c>
      <c r="E20" t="inlineStr">
        <is>
          <t>Supermercado</t>
        </is>
      </c>
      <c r="F20" t="n">
        <v>190</v>
      </c>
    </row>
    <row r="21">
      <c r="A21" t="n">
        <v>3</v>
      </c>
      <c r="B21" t="n">
        <v>11</v>
      </c>
      <c r="C21" t="inlineStr">
        <is>
          <t>Gasto</t>
        </is>
      </c>
      <c r="D21" t="inlineStr">
        <is>
          <t>Suministros</t>
        </is>
      </c>
      <c r="E21" t="inlineStr">
        <is>
          <t>Luz y agua</t>
        </is>
      </c>
      <c r="F21" t="n">
        <v>88</v>
      </c>
    </row>
    <row r="22">
      <c r="A22" t="n">
        <v>3</v>
      </c>
      <c r="B22" t="n">
        <v>16</v>
      </c>
      <c r="C22" t="inlineStr">
        <is>
          <t>Gasto</t>
        </is>
      </c>
      <c r="D22" t="inlineStr">
        <is>
          <t>Salud</t>
        </is>
      </c>
      <c r="E22" t="inlineStr">
        <is>
          <t>Dentista</t>
        </is>
      </c>
      <c r="F22" t="n">
        <v>80</v>
      </c>
    </row>
    <row r="23">
      <c r="A23" t="n">
        <v>3</v>
      </c>
      <c r="B23" t="n">
        <v>20</v>
      </c>
      <c r="C23" t="inlineStr">
        <is>
          <t>Gasto</t>
        </is>
      </c>
      <c r="D23" t="inlineStr">
        <is>
          <t>Otros</t>
        </is>
      </c>
      <c r="E23" t="inlineStr">
        <is>
          <t>Reparación del móvil</t>
        </is>
      </c>
      <c r="F23" t="n">
        <v>70</v>
      </c>
    </row>
    <row r="24">
      <c r="A24" t="n">
        <v>3</v>
      </c>
      <c r="B24" t="n">
        <v>24</v>
      </c>
      <c r="C24" t="inlineStr">
        <is>
          <t>Gasto</t>
        </is>
      </c>
      <c r="D24" t="inlineStr">
        <is>
          <t>Ocio</t>
        </is>
      </c>
      <c r="E24" t="inlineStr">
        <is>
          <t>Suscripciones y salidas</t>
        </is>
      </c>
      <c r="F24" t="n">
        <v>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21" customWidth="1" min="16" max="16"/>
    <col width="36" customWidth="1" min="17" max="17"/>
  </cols>
  <sheetData>
    <row r="1">
      <c r="A1" s="1" t="inlineStr">
        <is>
          <t>Categoría</t>
        </is>
      </c>
      <c r="B1" s="1" t="inlineStr">
        <is>
          <t>Presupuesto mensual</t>
        </is>
      </c>
      <c r="C1" s="1" t="inlineStr">
        <is>
          <t>Ene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Abr</t>
        </is>
      </c>
      <c r="G1" s="1" t="inlineStr">
        <is>
          <t>May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Ago</t>
        </is>
      </c>
      <c r="K1" s="1" t="inlineStr">
        <is>
          <t>Sep</t>
        </is>
      </c>
      <c r="L1" s="1" t="inlineStr">
        <is>
          <t>Oct</t>
        </is>
      </c>
      <c r="M1" s="1" t="inlineStr">
        <is>
          <t>Nov</t>
        </is>
      </c>
      <c r="N1" s="1" t="inlineStr">
        <is>
          <t>Dic</t>
        </is>
      </c>
      <c r="O1" s="1" t="inlineStr">
        <is>
          <t>Total año</t>
        </is>
      </c>
      <c r="P1" s="1" t="inlineStr">
        <is>
          <t>Presupuesto anual</t>
        </is>
      </c>
      <c r="Q1" s="1" t="inlineStr">
        <is>
          <t>Diferencia (presupuesto - gasto)</t>
        </is>
      </c>
    </row>
    <row r="2">
      <c r="A2" t="inlineStr">
        <is>
          <t>Vivienda</t>
        </is>
      </c>
      <c r="B2" t="n">
        <v>750</v>
      </c>
      <c r="C2">
        <f>SUMIFS(Movimientos!$F$2:$F$500,Movimientos!$C$2:$C$500,"Gasto",Movimientos!$D$2:$D$500,$A2,Movimientos!$A$2:$A$500,1)</f>
        <v/>
      </c>
      <c r="D2">
        <f>SUMIFS(Movimientos!$F$2:$F$500,Movimientos!$C$2:$C$500,"Gasto",Movimientos!$D$2:$D$500,$A2,Movimientos!$A$2:$A$500,2)</f>
        <v/>
      </c>
      <c r="E2">
        <f>SUMIFS(Movimientos!$F$2:$F$500,Movimientos!$C$2:$C$500,"Gasto",Movimientos!$D$2:$D$500,$A2,Movimientos!$A$2:$A$500,3)</f>
        <v/>
      </c>
      <c r="F2">
        <f>SUMIFS(Movimientos!$F$2:$F$500,Movimientos!$C$2:$C$500,"Gasto",Movimientos!$D$2:$D$500,$A2,Movimientos!$A$2:$A$500,4)</f>
        <v/>
      </c>
      <c r="G2">
        <f>SUMIFS(Movimientos!$F$2:$F$500,Movimientos!$C$2:$C$500,"Gasto",Movimientos!$D$2:$D$500,$A2,Movimientos!$A$2:$A$500,5)</f>
        <v/>
      </c>
      <c r="H2">
        <f>SUMIFS(Movimientos!$F$2:$F$500,Movimientos!$C$2:$C$500,"Gasto",Movimientos!$D$2:$D$500,$A2,Movimientos!$A$2:$A$500,6)</f>
        <v/>
      </c>
      <c r="I2">
        <f>SUMIFS(Movimientos!$F$2:$F$500,Movimientos!$C$2:$C$500,"Gasto",Movimientos!$D$2:$D$500,$A2,Movimientos!$A$2:$A$500,7)</f>
        <v/>
      </c>
      <c r="J2">
        <f>SUMIFS(Movimientos!$F$2:$F$500,Movimientos!$C$2:$C$500,"Gasto",Movimientos!$D$2:$D$500,$A2,Movimientos!$A$2:$A$500,8)</f>
        <v/>
      </c>
      <c r="K2">
        <f>SUMIFS(Movimientos!$F$2:$F$500,Movimientos!$C$2:$C$500,"Gasto",Movimientos!$D$2:$D$500,$A2,Movimientos!$A$2:$A$500,9)</f>
        <v/>
      </c>
      <c r="L2">
        <f>SUMIFS(Movimientos!$F$2:$F$500,Movimientos!$C$2:$C$500,"Gasto",Movimientos!$D$2:$D$500,$A2,Movimientos!$A$2:$A$500,10)</f>
        <v/>
      </c>
      <c r="M2">
        <f>SUMIFS(Movimientos!$F$2:$F$500,Movimientos!$C$2:$C$500,"Gasto",Movimientos!$D$2:$D$500,$A2,Movimientos!$A$2:$A$500,11)</f>
        <v/>
      </c>
      <c r="N2">
        <f>SUMIFS(Movimientos!$F$2:$F$500,Movimientos!$C$2:$C$500,"Gasto",Movimientos!$D$2:$D$500,$A2,Movimientos!$A$2:$A$500,12)</f>
        <v/>
      </c>
      <c r="O2">
        <f>SUM(C2:N2)</f>
        <v/>
      </c>
      <c r="P2">
        <f>B2*12</f>
        <v/>
      </c>
      <c r="Q2">
        <f>P2-O2</f>
        <v/>
      </c>
    </row>
    <row r="3">
      <c r="A3" t="inlineStr">
        <is>
          <t>Alimentación</t>
        </is>
      </c>
      <c r="B3" t="n">
        <v>380</v>
      </c>
      <c r="C3">
        <f>SUMIFS(Movimientos!$F$2:$F$500,Movimientos!$C$2:$C$500,"Gasto",Movimientos!$D$2:$D$500,$A3,Movimientos!$A$2:$A$500,1)</f>
        <v/>
      </c>
      <c r="D3">
        <f>SUMIFS(Movimientos!$F$2:$F$500,Movimientos!$C$2:$C$500,"Gasto",Movimientos!$D$2:$D$500,$A3,Movimientos!$A$2:$A$500,2)</f>
        <v/>
      </c>
      <c r="E3">
        <f>SUMIFS(Movimientos!$F$2:$F$500,Movimientos!$C$2:$C$500,"Gasto",Movimientos!$D$2:$D$500,$A3,Movimientos!$A$2:$A$500,3)</f>
        <v/>
      </c>
      <c r="F3">
        <f>SUMIFS(Movimientos!$F$2:$F$500,Movimientos!$C$2:$C$500,"Gasto",Movimientos!$D$2:$D$500,$A3,Movimientos!$A$2:$A$500,4)</f>
        <v/>
      </c>
      <c r="G3">
        <f>SUMIFS(Movimientos!$F$2:$F$500,Movimientos!$C$2:$C$500,"Gasto",Movimientos!$D$2:$D$500,$A3,Movimientos!$A$2:$A$500,5)</f>
        <v/>
      </c>
      <c r="H3">
        <f>SUMIFS(Movimientos!$F$2:$F$500,Movimientos!$C$2:$C$500,"Gasto",Movimientos!$D$2:$D$500,$A3,Movimientos!$A$2:$A$500,6)</f>
        <v/>
      </c>
      <c r="I3">
        <f>SUMIFS(Movimientos!$F$2:$F$500,Movimientos!$C$2:$C$500,"Gasto",Movimientos!$D$2:$D$500,$A3,Movimientos!$A$2:$A$500,7)</f>
        <v/>
      </c>
      <c r="J3">
        <f>SUMIFS(Movimientos!$F$2:$F$500,Movimientos!$C$2:$C$500,"Gasto",Movimientos!$D$2:$D$500,$A3,Movimientos!$A$2:$A$500,8)</f>
        <v/>
      </c>
      <c r="K3">
        <f>SUMIFS(Movimientos!$F$2:$F$500,Movimientos!$C$2:$C$500,"Gasto",Movimientos!$D$2:$D$500,$A3,Movimientos!$A$2:$A$500,9)</f>
        <v/>
      </c>
      <c r="L3">
        <f>SUMIFS(Movimientos!$F$2:$F$500,Movimientos!$C$2:$C$500,"Gasto",Movimientos!$D$2:$D$500,$A3,Movimientos!$A$2:$A$500,10)</f>
        <v/>
      </c>
      <c r="M3">
        <f>SUMIFS(Movimientos!$F$2:$F$500,Movimientos!$C$2:$C$500,"Gasto",Movimientos!$D$2:$D$500,$A3,Movimientos!$A$2:$A$500,11)</f>
        <v/>
      </c>
      <c r="N3">
        <f>SUMIFS(Movimientos!$F$2:$F$500,Movimientos!$C$2:$C$500,"Gasto",Movimientos!$D$2:$D$500,$A3,Movimientos!$A$2:$A$500,12)</f>
        <v/>
      </c>
      <c r="O3">
        <f>SUM(C3:N3)</f>
        <v/>
      </c>
      <c r="P3">
        <f>B3*12</f>
        <v/>
      </c>
      <c r="Q3">
        <f>P3-O3</f>
        <v/>
      </c>
    </row>
    <row r="4">
      <c r="A4" t="inlineStr">
        <is>
          <t>Transporte</t>
        </is>
      </c>
      <c r="B4" t="n">
        <v>90</v>
      </c>
      <c r="C4">
        <f>SUMIFS(Movimientos!$F$2:$F$500,Movimientos!$C$2:$C$500,"Gasto",Movimientos!$D$2:$D$500,$A4,Movimientos!$A$2:$A$500,1)</f>
        <v/>
      </c>
      <c r="D4">
        <f>SUMIFS(Movimientos!$F$2:$F$500,Movimientos!$C$2:$C$500,"Gasto",Movimientos!$D$2:$D$500,$A4,Movimientos!$A$2:$A$500,2)</f>
        <v/>
      </c>
      <c r="E4">
        <f>SUMIFS(Movimientos!$F$2:$F$500,Movimientos!$C$2:$C$500,"Gasto",Movimientos!$D$2:$D$500,$A4,Movimientos!$A$2:$A$500,3)</f>
        <v/>
      </c>
      <c r="F4">
        <f>SUMIFS(Movimientos!$F$2:$F$500,Movimientos!$C$2:$C$500,"Gasto",Movimientos!$D$2:$D$500,$A4,Movimientos!$A$2:$A$500,4)</f>
        <v/>
      </c>
      <c r="G4">
        <f>SUMIFS(Movimientos!$F$2:$F$500,Movimientos!$C$2:$C$500,"Gasto",Movimientos!$D$2:$D$500,$A4,Movimientos!$A$2:$A$500,5)</f>
        <v/>
      </c>
      <c r="H4">
        <f>SUMIFS(Movimientos!$F$2:$F$500,Movimientos!$C$2:$C$500,"Gasto",Movimientos!$D$2:$D$500,$A4,Movimientos!$A$2:$A$500,6)</f>
        <v/>
      </c>
      <c r="I4">
        <f>SUMIFS(Movimientos!$F$2:$F$500,Movimientos!$C$2:$C$500,"Gasto",Movimientos!$D$2:$D$500,$A4,Movimientos!$A$2:$A$500,7)</f>
        <v/>
      </c>
      <c r="J4">
        <f>SUMIFS(Movimientos!$F$2:$F$500,Movimientos!$C$2:$C$500,"Gasto",Movimientos!$D$2:$D$500,$A4,Movimientos!$A$2:$A$500,8)</f>
        <v/>
      </c>
      <c r="K4">
        <f>SUMIFS(Movimientos!$F$2:$F$500,Movimientos!$C$2:$C$500,"Gasto",Movimientos!$D$2:$D$500,$A4,Movimientos!$A$2:$A$500,9)</f>
        <v/>
      </c>
      <c r="L4">
        <f>SUMIFS(Movimientos!$F$2:$F$500,Movimientos!$C$2:$C$500,"Gasto",Movimientos!$D$2:$D$500,$A4,Movimientos!$A$2:$A$500,10)</f>
        <v/>
      </c>
      <c r="M4">
        <f>SUMIFS(Movimientos!$F$2:$F$500,Movimientos!$C$2:$C$500,"Gasto",Movimientos!$D$2:$D$500,$A4,Movimientos!$A$2:$A$500,11)</f>
        <v/>
      </c>
      <c r="N4">
        <f>SUMIFS(Movimientos!$F$2:$F$500,Movimientos!$C$2:$C$500,"Gasto",Movimientos!$D$2:$D$500,$A4,Movimientos!$A$2:$A$500,12)</f>
        <v/>
      </c>
      <c r="O4">
        <f>SUM(C4:N4)</f>
        <v/>
      </c>
      <c r="P4">
        <f>B4*12</f>
        <v/>
      </c>
      <c r="Q4">
        <f>P4-O4</f>
        <v/>
      </c>
    </row>
    <row r="5">
      <c r="A5" t="inlineStr">
        <is>
          <t>Suministros</t>
        </is>
      </c>
      <c r="B5" t="n">
        <v>150</v>
      </c>
      <c r="C5">
        <f>SUMIFS(Movimientos!$F$2:$F$500,Movimientos!$C$2:$C$500,"Gasto",Movimientos!$D$2:$D$500,$A5,Movimientos!$A$2:$A$500,1)</f>
        <v/>
      </c>
      <c r="D5">
        <f>SUMIFS(Movimientos!$F$2:$F$500,Movimientos!$C$2:$C$500,"Gasto",Movimientos!$D$2:$D$500,$A5,Movimientos!$A$2:$A$500,2)</f>
        <v/>
      </c>
      <c r="E5">
        <f>SUMIFS(Movimientos!$F$2:$F$500,Movimientos!$C$2:$C$500,"Gasto",Movimientos!$D$2:$D$500,$A5,Movimientos!$A$2:$A$500,3)</f>
        <v/>
      </c>
      <c r="F5">
        <f>SUMIFS(Movimientos!$F$2:$F$500,Movimientos!$C$2:$C$500,"Gasto",Movimientos!$D$2:$D$500,$A5,Movimientos!$A$2:$A$500,4)</f>
        <v/>
      </c>
      <c r="G5">
        <f>SUMIFS(Movimientos!$F$2:$F$500,Movimientos!$C$2:$C$500,"Gasto",Movimientos!$D$2:$D$500,$A5,Movimientos!$A$2:$A$500,5)</f>
        <v/>
      </c>
      <c r="H5">
        <f>SUMIFS(Movimientos!$F$2:$F$500,Movimientos!$C$2:$C$500,"Gasto",Movimientos!$D$2:$D$500,$A5,Movimientos!$A$2:$A$500,6)</f>
        <v/>
      </c>
      <c r="I5">
        <f>SUMIFS(Movimientos!$F$2:$F$500,Movimientos!$C$2:$C$500,"Gasto",Movimientos!$D$2:$D$500,$A5,Movimientos!$A$2:$A$500,7)</f>
        <v/>
      </c>
      <c r="J5">
        <f>SUMIFS(Movimientos!$F$2:$F$500,Movimientos!$C$2:$C$500,"Gasto",Movimientos!$D$2:$D$500,$A5,Movimientos!$A$2:$A$500,8)</f>
        <v/>
      </c>
      <c r="K5">
        <f>SUMIFS(Movimientos!$F$2:$F$500,Movimientos!$C$2:$C$500,"Gasto",Movimientos!$D$2:$D$500,$A5,Movimientos!$A$2:$A$500,9)</f>
        <v/>
      </c>
      <c r="L5">
        <f>SUMIFS(Movimientos!$F$2:$F$500,Movimientos!$C$2:$C$500,"Gasto",Movimientos!$D$2:$D$500,$A5,Movimientos!$A$2:$A$500,10)</f>
        <v/>
      </c>
      <c r="M5">
        <f>SUMIFS(Movimientos!$F$2:$F$500,Movimientos!$C$2:$C$500,"Gasto",Movimientos!$D$2:$D$500,$A5,Movimientos!$A$2:$A$500,11)</f>
        <v/>
      </c>
      <c r="N5">
        <f>SUMIFS(Movimientos!$F$2:$F$500,Movimientos!$C$2:$C$500,"Gasto",Movimientos!$D$2:$D$500,$A5,Movimientos!$A$2:$A$500,12)</f>
        <v/>
      </c>
      <c r="O5">
        <f>SUM(C5:N5)</f>
        <v/>
      </c>
      <c r="P5">
        <f>B5*12</f>
        <v/>
      </c>
      <c r="Q5">
        <f>P5-O5</f>
        <v/>
      </c>
    </row>
    <row r="6">
      <c r="A6" t="inlineStr">
        <is>
          <t>Salud</t>
        </is>
      </c>
      <c r="B6" t="n">
        <v>50</v>
      </c>
      <c r="C6">
        <f>SUMIFS(Movimientos!$F$2:$F$500,Movimientos!$C$2:$C$500,"Gasto",Movimientos!$D$2:$D$500,$A6,Movimientos!$A$2:$A$500,1)</f>
        <v/>
      </c>
      <c r="D6">
        <f>SUMIFS(Movimientos!$F$2:$F$500,Movimientos!$C$2:$C$500,"Gasto",Movimientos!$D$2:$D$500,$A6,Movimientos!$A$2:$A$500,2)</f>
        <v/>
      </c>
      <c r="E6">
        <f>SUMIFS(Movimientos!$F$2:$F$500,Movimientos!$C$2:$C$500,"Gasto",Movimientos!$D$2:$D$500,$A6,Movimientos!$A$2:$A$500,3)</f>
        <v/>
      </c>
      <c r="F6">
        <f>SUMIFS(Movimientos!$F$2:$F$500,Movimientos!$C$2:$C$500,"Gasto",Movimientos!$D$2:$D$500,$A6,Movimientos!$A$2:$A$500,4)</f>
        <v/>
      </c>
      <c r="G6">
        <f>SUMIFS(Movimientos!$F$2:$F$500,Movimientos!$C$2:$C$500,"Gasto",Movimientos!$D$2:$D$500,$A6,Movimientos!$A$2:$A$500,5)</f>
        <v/>
      </c>
      <c r="H6">
        <f>SUMIFS(Movimientos!$F$2:$F$500,Movimientos!$C$2:$C$500,"Gasto",Movimientos!$D$2:$D$500,$A6,Movimientos!$A$2:$A$500,6)</f>
        <v/>
      </c>
      <c r="I6">
        <f>SUMIFS(Movimientos!$F$2:$F$500,Movimientos!$C$2:$C$500,"Gasto",Movimientos!$D$2:$D$500,$A6,Movimientos!$A$2:$A$500,7)</f>
        <v/>
      </c>
      <c r="J6">
        <f>SUMIFS(Movimientos!$F$2:$F$500,Movimientos!$C$2:$C$500,"Gasto",Movimientos!$D$2:$D$500,$A6,Movimientos!$A$2:$A$500,8)</f>
        <v/>
      </c>
      <c r="K6">
        <f>SUMIFS(Movimientos!$F$2:$F$500,Movimientos!$C$2:$C$500,"Gasto",Movimientos!$D$2:$D$500,$A6,Movimientos!$A$2:$A$500,9)</f>
        <v/>
      </c>
      <c r="L6">
        <f>SUMIFS(Movimientos!$F$2:$F$500,Movimientos!$C$2:$C$500,"Gasto",Movimientos!$D$2:$D$500,$A6,Movimientos!$A$2:$A$500,10)</f>
        <v/>
      </c>
      <c r="M6">
        <f>SUMIFS(Movimientos!$F$2:$F$500,Movimientos!$C$2:$C$500,"Gasto",Movimientos!$D$2:$D$500,$A6,Movimientos!$A$2:$A$500,11)</f>
        <v/>
      </c>
      <c r="N6">
        <f>SUMIFS(Movimientos!$F$2:$F$500,Movimientos!$C$2:$C$500,"Gasto",Movimientos!$D$2:$D$500,$A6,Movimientos!$A$2:$A$500,12)</f>
        <v/>
      </c>
      <c r="O6">
        <f>SUM(C6:N6)</f>
        <v/>
      </c>
      <c r="P6">
        <f>B6*12</f>
        <v/>
      </c>
      <c r="Q6">
        <f>P6-O6</f>
        <v/>
      </c>
    </row>
    <row r="7">
      <c r="A7" t="inlineStr">
        <is>
          <t>Ocio</t>
        </is>
      </c>
      <c r="B7" t="n">
        <v>150</v>
      </c>
      <c r="C7">
        <f>SUMIFS(Movimientos!$F$2:$F$500,Movimientos!$C$2:$C$500,"Gasto",Movimientos!$D$2:$D$500,$A7,Movimientos!$A$2:$A$500,1)</f>
        <v/>
      </c>
      <c r="D7">
        <f>SUMIFS(Movimientos!$F$2:$F$500,Movimientos!$C$2:$C$500,"Gasto",Movimientos!$D$2:$D$500,$A7,Movimientos!$A$2:$A$500,2)</f>
        <v/>
      </c>
      <c r="E7">
        <f>SUMIFS(Movimientos!$F$2:$F$500,Movimientos!$C$2:$C$500,"Gasto",Movimientos!$D$2:$D$500,$A7,Movimientos!$A$2:$A$500,3)</f>
        <v/>
      </c>
      <c r="F7">
        <f>SUMIFS(Movimientos!$F$2:$F$500,Movimientos!$C$2:$C$500,"Gasto",Movimientos!$D$2:$D$500,$A7,Movimientos!$A$2:$A$500,4)</f>
        <v/>
      </c>
      <c r="G7">
        <f>SUMIFS(Movimientos!$F$2:$F$500,Movimientos!$C$2:$C$500,"Gasto",Movimientos!$D$2:$D$500,$A7,Movimientos!$A$2:$A$500,5)</f>
        <v/>
      </c>
      <c r="H7">
        <f>SUMIFS(Movimientos!$F$2:$F$500,Movimientos!$C$2:$C$500,"Gasto",Movimientos!$D$2:$D$500,$A7,Movimientos!$A$2:$A$500,6)</f>
        <v/>
      </c>
      <c r="I7">
        <f>SUMIFS(Movimientos!$F$2:$F$500,Movimientos!$C$2:$C$500,"Gasto",Movimientos!$D$2:$D$500,$A7,Movimientos!$A$2:$A$500,7)</f>
        <v/>
      </c>
      <c r="J7">
        <f>SUMIFS(Movimientos!$F$2:$F$500,Movimientos!$C$2:$C$500,"Gasto",Movimientos!$D$2:$D$500,$A7,Movimientos!$A$2:$A$500,8)</f>
        <v/>
      </c>
      <c r="K7">
        <f>SUMIFS(Movimientos!$F$2:$F$500,Movimientos!$C$2:$C$500,"Gasto",Movimientos!$D$2:$D$500,$A7,Movimientos!$A$2:$A$500,9)</f>
        <v/>
      </c>
      <c r="L7">
        <f>SUMIFS(Movimientos!$F$2:$F$500,Movimientos!$C$2:$C$500,"Gasto",Movimientos!$D$2:$D$500,$A7,Movimientos!$A$2:$A$500,10)</f>
        <v/>
      </c>
      <c r="M7">
        <f>SUMIFS(Movimientos!$F$2:$F$500,Movimientos!$C$2:$C$500,"Gasto",Movimientos!$D$2:$D$500,$A7,Movimientos!$A$2:$A$500,11)</f>
        <v/>
      </c>
      <c r="N7">
        <f>SUMIFS(Movimientos!$F$2:$F$500,Movimientos!$C$2:$C$500,"Gasto",Movimientos!$D$2:$D$500,$A7,Movimientos!$A$2:$A$500,12)</f>
        <v/>
      </c>
      <c r="O7">
        <f>SUM(C7:N7)</f>
        <v/>
      </c>
      <c r="P7">
        <f>B7*12</f>
        <v/>
      </c>
      <c r="Q7">
        <f>P7-O7</f>
        <v/>
      </c>
    </row>
    <row r="8">
      <c r="A8" t="inlineStr">
        <is>
          <t>Ropa</t>
        </is>
      </c>
      <c r="B8" t="n">
        <v>60</v>
      </c>
      <c r="C8">
        <f>SUMIFS(Movimientos!$F$2:$F$500,Movimientos!$C$2:$C$500,"Gasto",Movimientos!$D$2:$D$500,$A8,Movimientos!$A$2:$A$500,1)</f>
        <v/>
      </c>
      <c r="D8">
        <f>SUMIFS(Movimientos!$F$2:$F$500,Movimientos!$C$2:$C$500,"Gasto",Movimientos!$D$2:$D$500,$A8,Movimientos!$A$2:$A$500,2)</f>
        <v/>
      </c>
      <c r="E8">
        <f>SUMIFS(Movimientos!$F$2:$F$500,Movimientos!$C$2:$C$500,"Gasto",Movimientos!$D$2:$D$500,$A8,Movimientos!$A$2:$A$500,3)</f>
        <v/>
      </c>
      <c r="F8">
        <f>SUMIFS(Movimientos!$F$2:$F$500,Movimientos!$C$2:$C$500,"Gasto",Movimientos!$D$2:$D$500,$A8,Movimientos!$A$2:$A$500,4)</f>
        <v/>
      </c>
      <c r="G8">
        <f>SUMIFS(Movimientos!$F$2:$F$500,Movimientos!$C$2:$C$500,"Gasto",Movimientos!$D$2:$D$500,$A8,Movimientos!$A$2:$A$500,5)</f>
        <v/>
      </c>
      <c r="H8">
        <f>SUMIFS(Movimientos!$F$2:$F$500,Movimientos!$C$2:$C$500,"Gasto",Movimientos!$D$2:$D$500,$A8,Movimientos!$A$2:$A$500,6)</f>
        <v/>
      </c>
      <c r="I8">
        <f>SUMIFS(Movimientos!$F$2:$F$500,Movimientos!$C$2:$C$500,"Gasto",Movimientos!$D$2:$D$500,$A8,Movimientos!$A$2:$A$500,7)</f>
        <v/>
      </c>
      <c r="J8">
        <f>SUMIFS(Movimientos!$F$2:$F$500,Movimientos!$C$2:$C$500,"Gasto",Movimientos!$D$2:$D$500,$A8,Movimientos!$A$2:$A$500,8)</f>
        <v/>
      </c>
      <c r="K8">
        <f>SUMIFS(Movimientos!$F$2:$F$500,Movimientos!$C$2:$C$500,"Gasto",Movimientos!$D$2:$D$500,$A8,Movimientos!$A$2:$A$500,9)</f>
        <v/>
      </c>
      <c r="L8">
        <f>SUMIFS(Movimientos!$F$2:$F$500,Movimientos!$C$2:$C$500,"Gasto",Movimientos!$D$2:$D$500,$A8,Movimientos!$A$2:$A$500,10)</f>
        <v/>
      </c>
      <c r="M8">
        <f>SUMIFS(Movimientos!$F$2:$F$500,Movimientos!$C$2:$C$500,"Gasto",Movimientos!$D$2:$D$500,$A8,Movimientos!$A$2:$A$500,11)</f>
        <v/>
      </c>
      <c r="N8">
        <f>SUMIFS(Movimientos!$F$2:$F$500,Movimientos!$C$2:$C$500,"Gasto",Movimientos!$D$2:$D$500,$A8,Movimientos!$A$2:$A$500,12)</f>
        <v/>
      </c>
      <c r="O8">
        <f>SUM(C8:N8)</f>
        <v/>
      </c>
      <c r="P8">
        <f>B8*12</f>
        <v/>
      </c>
      <c r="Q8">
        <f>P8-O8</f>
        <v/>
      </c>
    </row>
    <row r="9">
      <c r="A9" t="inlineStr">
        <is>
          <t>Otros</t>
        </is>
      </c>
      <c r="B9" t="n">
        <v>50</v>
      </c>
      <c r="C9">
        <f>SUMIFS(Movimientos!$F$2:$F$500,Movimientos!$C$2:$C$500,"Gasto",Movimientos!$D$2:$D$500,$A9,Movimientos!$A$2:$A$500,1)</f>
        <v/>
      </c>
      <c r="D9">
        <f>SUMIFS(Movimientos!$F$2:$F$500,Movimientos!$C$2:$C$500,"Gasto",Movimientos!$D$2:$D$500,$A9,Movimientos!$A$2:$A$500,2)</f>
        <v/>
      </c>
      <c r="E9">
        <f>SUMIFS(Movimientos!$F$2:$F$500,Movimientos!$C$2:$C$500,"Gasto",Movimientos!$D$2:$D$500,$A9,Movimientos!$A$2:$A$500,3)</f>
        <v/>
      </c>
      <c r="F9">
        <f>SUMIFS(Movimientos!$F$2:$F$500,Movimientos!$C$2:$C$500,"Gasto",Movimientos!$D$2:$D$500,$A9,Movimientos!$A$2:$A$500,4)</f>
        <v/>
      </c>
      <c r="G9">
        <f>SUMIFS(Movimientos!$F$2:$F$500,Movimientos!$C$2:$C$500,"Gasto",Movimientos!$D$2:$D$500,$A9,Movimientos!$A$2:$A$500,5)</f>
        <v/>
      </c>
      <c r="H9">
        <f>SUMIFS(Movimientos!$F$2:$F$500,Movimientos!$C$2:$C$500,"Gasto",Movimientos!$D$2:$D$500,$A9,Movimientos!$A$2:$A$500,6)</f>
        <v/>
      </c>
      <c r="I9">
        <f>SUMIFS(Movimientos!$F$2:$F$500,Movimientos!$C$2:$C$500,"Gasto",Movimientos!$D$2:$D$500,$A9,Movimientos!$A$2:$A$500,7)</f>
        <v/>
      </c>
      <c r="J9">
        <f>SUMIFS(Movimientos!$F$2:$F$500,Movimientos!$C$2:$C$500,"Gasto",Movimientos!$D$2:$D$500,$A9,Movimientos!$A$2:$A$500,8)</f>
        <v/>
      </c>
      <c r="K9">
        <f>SUMIFS(Movimientos!$F$2:$F$500,Movimientos!$C$2:$C$500,"Gasto",Movimientos!$D$2:$D$500,$A9,Movimientos!$A$2:$A$500,9)</f>
        <v/>
      </c>
      <c r="L9">
        <f>SUMIFS(Movimientos!$F$2:$F$500,Movimientos!$C$2:$C$500,"Gasto",Movimientos!$D$2:$D$500,$A9,Movimientos!$A$2:$A$500,10)</f>
        <v/>
      </c>
      <c r="M9">
        <f>SUMIFS(Movimientos!$F$2:$F$500,Movimientos!$C$2:$C$500,"Gasto",Movimientos!$D$2:$D$500,$A9,Movimientos!$A$2:$A$500,11)</f>
        <v/>
      </c>
      <c r="N9">
        <f>SUMIFS(Movimientos!$F$2:$F$500,Movimientos!$C$2:$C$500,"Gasto",Movimientos!$D$2:$D$500,$A9,Movimientos!$A$2:$A$500,12)</f>
        <v/>
      </c>
      <c r="O9">
        <f>SUM(C9:N9)</f>
        <v/>
      </c>
      <c r="P9">
        <f>B9*12</f>
        <v/>
      </c>
      <c r="Q9">
        <f>P9-O9</f>
        <v/>
      </c>
    </row>
    <row r="10">
      <c r="A10" t="inlineStr">
        <is>
          <t>Total gastos</t>
        </is>
      </c>
      <c r="B10">
        <f>SUM(B2:B9)</f>
        <v/>
      </c>
      <c r="C10">
        <f>SUM(C2:C9)</f>
        <v/>
      </c>
      <c r="D10">
        <f>SUM(D2:D9)</f>
        <v/>
      </c>
      <c r="E10">
        <f>SUM(E2:E9)</f>
        <v/>
      </c>
      <c r="F10">
        <f>SUM(F2:F9)</f>
        <v/>
      </c>
      <c r="G10">
        <f>SUM(G2:G9)</f>
        <v/>
      </c>
      <c r="H10">
        <f>SUM(H2:H9)</f>
        <v/>
      </c>
      <c r="I10">
        <f>SUM(I2:I9)</f>
        <v/>
      </c>
      <c r="J10">
        <f>SUM(J2:J9)</f>
        <v/>
      </c>
      <c r="K10">
        <f>SUM(K2:K9)</f>
        <v/>
      </c>
      <c r="L10">
        <f>SUM(L2:L9)</f>
        <v/>
      </c>
      <c r="M10">
        <f>SUM(M2:M9)</f>
        <v/>
      </c>
      <c r="N10">
        <f>SUM(N2:N9)</f>
        <v/>
      </c>
      <c r="O10">
        <f>SUM(O2:O9)</f>
        <v/>
      </c>
      <c r="P10">
        <f>SUM(P2:P9)</f>
        <v/>
      </c>
      <c r="Q10">
        <f>SUM(Q2:Q9)</f>
        <v/>
      </c>
    </row>
    <row r="11">
      <c r="A11" t="inlineStr">
        <is>
          <t>Ingresos</t>
        </is>
      </c>
      <c r="C11">
        <f>SUMIFS(Movimientos!$F$2:$F$500,Movimientos!$C$2:$C$500,"Ingreso",Movimientos!$A$2:$A$500,1)</f>
        <v/>
      </c>
      <c r="D11">
        <f>SUMIFS(Movimientos!$F$2:$F$500,Movimientos!$C$2:$C$500,"Ingreso",Movimientos!$A$2:$A$500,2)</f>
        <v/>
      </c>
      <c r="E11">
        <f>SUMIFS(Movimientos!$F$2:$F$500,Movimientos!$C$2:$C$500,"Ingreso",Movimientos!$A$2:$A$500,3)</f>
        <v/>
      </c>
      <c r="F11">
        <f>SUMIFS(Movimientos!$F$2:$F$500,Movimientos!$C$2:$C$500,"Ingreso",Movimientos!$A$2:$A$500,4)</f>
        <v/>
      </c>
      <c r="G11">
        <f>SUMIFS(Movimientos!$F$2:$F$500,Movimientos!$C$2:$C$500,"Ingreso",Movimientos!$A$2:$A$500,5)</f>
        <v/>
      </c>
      <c r="H11">
        <f>SUMIFS(Movimientos!$F$2:$F$500,Movimientos!$C$2:$C$500,"Ingreso",Movimientos!$A$2:$A$500,6)</f>
        <v/>
      </c>
      <c r="I11">
        <f>SUMIFS(Movimientos!$F$2:$F$500,Movimientos!$C$2:$C$500,"Ingreso",Movimientos!$A$2:$A$500,7)</f>
        <v/>
      </c>
      <c r="J11">
        <f>SUMIFS(Movimientos!$F$2:$F$500,Movimientos!$C$2:$C$500,"Ingreso",Movimientos!$A$2:$A$500,8)</f>
        <v/>
      </c>
      <c r="K11">
        <f>SUMIFS(Movimientos!$F$2:$F$500,Movimientos!$C$2:$C$500,"Ingreso",Movimientos!$A$2:$A$500,9)</f>
        <v/>
      </c>
      <c r="L11">
        <f>SUMIFS(Movimientos!$F$2:$F$500,Movimientos!$C$2:$C$500,"Ingreso",Movimientos!$A$2:$A$500,10)</f>
        <v/>
      </c>
      <c r="M11">
        <f>SUMIFS(Movimientos!$F$2:$F$500,Movimientos!$C$2:$C$500,"Ingreso",Movimientos!$A$2:$A$500,11)</f>
        <v/>
      </c>
      <c r="N11">
        <f>SUMIFS(Movimientos!$F$2:$F$500,Movimientos!$C$2:$C$500,"Ingreso",Movimientos!$A$2:$A$500,12)</f>
        <v/>
      </c>
      <c r="O11">
        <f>SUM(C11:N11)</f>
        <v/>
      </c>
    </row>
    <row r="12">
      <c r="A12" t="inlineStr">
        <is>
          <t>Ahorro (ingresos - gastos)</t>
        </is>
      </c>
      <c r="C12">
        <f>C11-C10</f>
        <v/>
      </c>
      <c r="D12">
        <f>D11-D10</f>
        <v/>
      </c>
      <c r="E12">
        <f>E11-E10</f>
        <v/>
      </c>
      <c r="F12">
        <f>F11-F10</f>
        <v/>
      </c>
      <c r="G12">
        <f>G11-G10</f>
        <v/>
      </c>
      <c r="H12">
        <f>H11-H10</f>
        <v/>
      </c>
      <c r="I12">
        <f>I11-I10</f>
        <v/>
      </c>
      <c r="J12">
        <f>J11-J10</f>
        <v/>
      </c>
      <c r="K12">
        <f>K11-K10</f>
        <v/>
      </c>
      <c r="L12">
        <f>L11-L10</f>
        <v/>
      </c>
      <c r="M12">
        <f>M11-M10</f>
        <v/>
      </c>
      <c r="N12">
        <f>N11-N10</f>
        <v/>
      </c>
      <c r="O12">
        <f>O11-O10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2026-10-07T12:56:30Z</dcterms:created>
  <dcterms:modified xsi:type="dcterms:W3CDTF">2026-10-07T12:56:30Z</dcterms:modified>
</cp:coreProperties>
</file>