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" sheetId="1" state="visible" r:id="rId1"/>
    <sheet name="Diario" sheetId="2" state="visible" r:id="rId2"/>
    <sheet name="Balance" sheetId="3" state="visible" r:id="rId3"/>
    <sheet name="Resum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1" t="inlineStr">
        <is>
          <t>Código</t>
        </is>
      </c>
      <c r="B1" s="1" t="inlineStr">
        <is>
          <t>Cuenta</t>
        </is>
      </c>
      <c r="C1" s="1" t="inlineStr">
        <is>
          <t>Tipo</t>
        </is>
      </c>
    </row>
    <row r="2">
      <c r="A2" t="n">
        <v>100</v>
      </c>
      <c r="B2" t="inlineStr">
        <is>
          <t>Caja</t>
        </is>
      </c>
      <c r="C2" t="inlineStr">
        <is>
          <t>Activo</t>
        </is>
      </c>
    </row>
    <row r="3">
      <c r="A3" t="n">
        <v>110</v>
      </c>
      <c r="B3" t="inlineStr">
        <is>
          <t>Bancos</t>
        </is>
      </c>
      <c r="C3" t="inlineStr">
        <is>
          <t>Activo</t>
        </is>
      </c>
    </row>
    <row r="4">
      <c r="A4" t="n">
        <v>120</v>
      </c>
      <c r="B4" t="inlineStr">
        <is>
          <t>Clientes</t>
        </is>
      </c>
      <c r="C4" t="inlineStr">
        <is>
          <t>Activo</t>
        </is>
      </c>
    </row>
    <row r="5">
      <c r="A5" t="n">
        <v>130</v>
      </c>
      <c r="B5" t="inlineStr">
        <is>
          <t>Inventario</t>
        </is>
      </c>
      <c r="C5" t="inlineStr">
        <is>
          <t>Activo</t>
        </is>
      </c>
    </row>
    <row r="6">
      <c r="A6" t="n">
        <v>200</v>
      </c>
      <c r="B6" t="inlineStr">
        <is>
          <t>Equipos</t>
        </is>
      </c>
      <c r="C6" t="inlineStr">
        <is>
          <t>Activo</t>
        </is>
      </c>
    </row>
    <row r="7">
      <c r="A7" t="n">
        <v>300</v>
      </c>
      <c r="B7" t="inlineStr">
        <is>
          <t>Proveedores</t>
        </is>
      </c>
      <c r="C7" t="inlineStr">
        <is>
          <t>Pasivo</t>
        </is>
      </c>
    </row>
    <row r="8">
      <c r="A8" t="n">
        <v>310</v>
      </c>
      <c r="B8" t="inlineStr">
        <is>
          <t>Préstamos recibidos</t>
        </is>
      </c>
      <c r="C8" t="inlineStr">
        <is>
          <t>Pasivo</t>
        </is>
      </c>
    </row>
    <row r="9">
      <c r="A9" t="n">
        <v>400</v>
      </c>
      <c r="B9" t="inlineStr">
        <is>
          <t>Capital</t>
        </is>
      </c>
      <c r="C9" t="inlineStr">
        <is>
          <t>Patrimonio</t>
        </is>
      </c>
    </row>
    <row r="10">
      <c r="A10" t="n">
        <v>500</v>
      </c>
      <c r="B10" t="inlineStr">
        <is>
          <t>Ventas</t>
        </is>
      </c>
      <c r="C10" t="inlineStr">
        <is>
          <t>Ingreso</t>
        </is>
      </c>
    </row>
    <row r="11">
      <c r="A11" t="n">
        <v>510</v>
      </c>
      <c r="B11" t="inlineStr">
        <is>
          <t>Otros ingresos</t>
        </is>
      </c>
      <c r="C11" t="inlineStr">
        <is>
          <t>Ingreso</t>
        </is>
      </c>
    </row>
    <row r="12">
      <c r="A12" t="n">
        <v>600</v>
      </c>
      <c r="B12" t="inlineStr">
        <is>
          <t>Compras</t>
        </is>
      </c>
      <c r="C12" t="inlineStr">
        <is>
          <t>Gasto</t>
        </is>
      </c>
    </row>
    <row r="13">
      <c r="A13" t="n">
        <v>610</v>
      </c>
      <c r="B13" t="inlineStr">
        <is>
          <t>Sueldos</t>
        </is>
      </c>
      <c r="C13" t="inlineStr">
        <is>
          <t>Gasto</t>
        </is>
      </c>
    </row>
    <row r="14">
      <c r="A14" t="n">
        <v>620</v>
      </c>
      <c r="B14" t="inlineStr">
        <is>
          <t>Alquiler</t>
        </is>
      </c>
      <c r="C14" t="inlineStr">
        <is>
          <t>Gasto</t>
        </is>
      </c>
    </row>
    <row r="15">
      <c r="A15" t="n">
        <v>630</v>
      </c>
      <c r="B15" t="inlineStr">
        <is>
          <t>Suministros</t>
        </is>
      </c>
      <c r="C15" t="inlineStr">
        <is>
          <t>Gasto</t>
        </is>
      </c>
    </row>
    <row r="16"/>
    <row r="17"/>
    <row r="18"/>
    <row r="19"/>
    <row r="20"/>
    <row r="21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Asiento</t>
        </is>
      </c>
      <c r="B1" s="1" t="inlineStr">
        <is>
          <t>Fecha</t>
        </is>
      </c>
      <c r="C1" s="1" t="inlineStr">
        <is>
          <t>Código</t>
        </is>
      </c>
      <c r="D1" s="1" t="inlineStr">
        <is>
          <t>Cuenta</t>
        </is>
      </c>
      <c r="E1" s="1" t="inlineStr">
        <is>
          <t>Concepto</t>
        </is>
      </c>
      <c r="F1" s="1" t="inlineStr">
        <is>
          <t>Debe</t>
        </is>
      </c>
      <c r="G1" s="1" t="inlineStr">
        <is>
          <t>Haber</t>
        </is>
      </c>
    </row>
    <row r="2">
      <c r="A2" t="n">
        <v>1</v>
      </c>
      <c r="B2" t="inlineStr">
        <is>
          <t>2027-01-02</t>
        </is>
      </c>
      <c r="C2" t="n">
        <v>110</v>
      </c>
      <c r="D2">
        <f>IF(C2="","",IFERROR(VLOOKUP(C2,Plan!$A$2:$B$21,2,FALSE),"Código no existe"))</f>
        <v/>
      </c>
      <c r="E2" t="inlineStr">
        <is>
          <t>Aportación inicial de capital</t>
        </is>
      </c>
      <c r="F2" t="n">
        <v>20000</v>
      </c>
    </row>
    <row r="3">
      <c r="A3" t="n">
        <v>1</v>
      </c>
      <c r="B3" t="inlineStr">
        <is>
          <t>2027-01-02</t>
        </is>
      </c>
      <c r="C3" t="n">
        <v>400</v>
      </c>
      <c r="D3">
        <f>IF(C3="","",IFERROR(VLOOKUP(C3,Plan!$A$2:$B$21,2,FALSE),"Código no existe"))</f>
        <v/>
      </c>
      <c r="E3" t="inlineStr">
        <is>
          <t>Aportación inicial de capital</t>
        </is>
      </c>
      <c r="G3" t="n">
        <v>20000</v>
      </c>
    </row>
    <row r="4">
      <c r="A4" t="n">
        <v>2</v>
      </c>
      <c r="B4" t="inlineStr">
        <is>
          <t>2027-01-05</t>
        </is>
      </c>
      <c r="C4" t="n">
        <v>200</v>
      </c>
      <c r="D4">
        <f>IF(C4="","",IFERROR(VLOOKUP(C4,Plan!$A$2:$B$21,2,FALSE),"Código no existe"))</f>
        <v/>
      </c>
      <c r="E4" t="inlineStr">
        <is>
          <t>Compra de equipos</t>
        </is>
      </c>
      <c r="F4" t="n">
        <v>3000</v>
      </c>
    </row>
    <row r="5">
      <c r="A5" t="n">
        <v>2</v>
      </c>
      <c r="B5" t="inlineStr">
        <is>
          <t>2027-01-05</t>
        </is>
      </c>
      <c r="C5" t="n">
        <v>110</v>
      </c>
      <c r="D5">
        <f>IF(C5="","",IFERROR(VLOOKUP(C5,Plan!$A$2:$B$21,2,FALSE),"Código no existe"))</f>
        <v/>
      </c>
      <c r="E5" t="inlineStr">
        <is>
          <t>Compra de equipos</t>
        </is>
      </c>
      <c r="G5" t="n">
        <v>3000</v>
      </c>
    </row>
    <row r="6">
      <c r="A6" t="n">
        <v>3</v>
      </c>
      <c r="B6" t="inlineStr">
        <is>
          <t>2027-01-10</t>
        </is>
      </c>
      <c r="C6" t="n">
        <v>600</v>
      </c>
      <c r="D6">
        <f>IF(C6="","",IFERROR(VLOOKUP(C6,Plan!$A$2:$B$21,2,FALSE),"Código no existe"))</f>
        <v/>
      </c>
      <c r="E6" t="inlineStr">
        <is>
          <t>Compra de mercaderías a crédito</t>
        </is>
      </c>
      <c r="F6" t="n">
        <v>4000</v>
      </c>
    </row>
    <row r="7">
      <c r="A7" t="n">
        <v>3</v>
      </c>
      <c r="B7" t="inlineStr">
        <is>
          <t>2027-01-10</t>
        </is>
      </c>
      <c r="C7" t="n">
        <v>300</v>
      </c>
      <c r="D7">
        <f>IF(C7="","",IFERROR(VLOOKUP(C7,Plan!$A$2:$B$21,2,FALSE),"Código no existe"))</f>
        <v/>
      </c>
      <c r="E7" t="inlineStr">
        <is>
          <t>Compra de mercaderías a crédito</t>
        </is>
      </c>
      <c r="G7" t="n">
        <v>4000</v>
      </c>
    </row>
    <row r="8">
      <c r="A8" t="n">
        <v>4</v>
      </c>
      <c r="B8" t="inlineStr">
        <is>
          <t>2027-01-15</t>
        </is>
      </c>
      <c r="C8" t="n">
        <v>120</v>
      </c>
      <c r="D8">
        <f>IF(C8="","",IFERROR(VLOOKUP(C8,Plan!$A$2:$B$21,2,FALSE),"Código no existe"))</f>
        <v/>
      </c>
      <c r="E8" t="inlineStr">
        <is>
          <t>Venta a cliente</t>
        </is>
      </c>
      <c r="F8" t="n">
        <v>7500</v>
      </c>
    </row>
    <row r="9">
      <c r="A9" t="n">
        <v>4</v>
      </c>
      <c r="B9" t="inlineStr">
        <is>
          <t>2027-01-15</t>
        </is>
      </c>
      <c r="C9" t="n">
        <v>500</v>
      </c>
      <c r="D9">
        <f>IF(C9="","",IFERROR(VLOOKUP(C9,Plan!$A$2:$B$21,2,FALSE),"Código no existe"))</f>
        <v/>
      </c>
      <c r="E9" t="inlineStr">
        <is>
          <t>Venta a cliente</t>
        </is>
      </c>
      <c r="G9" t="n">
        <v>7500</v>
      </c>
    </row>
    <row r="10">
      <c r="A10" t="n">
        <v>5</v>
      </c>
      <c r="B10" t="inlineStr">
        <is>
          <t>2027-01-20</t>
        </is>
      </c>
      <c r="C10" t="n">
        <v>110</v>
      </c>
      <c r="D10">
        <f>IF(C10="","",IFERROR(VLOOKUP(C10,Plan!$A$2:$B$21,2,FALSE),"Código no existe"))</f>
        <v/>
      </c>
      <c r="E10" t="inlineStr">
        <is>
          <t>Cobro parcial del cliente</t>
        </is>
      </c>
      <c r="F10" t="n">
        <v>5000</v>
      </c>
    </row>
    <row r="11">
      <c r="A11" t="n">
        <v>5</v>
      </c>
      <c r="B11" t="inlineStr">
        <is>
          <t>2027-01-20</t>
        </is>
      </c>
      <c r="C11" t="n">
        <v>120</v>
      </c>
      <c r="D11">
        <f>IF(C11="","",IFERROR(VLOOKUP(C11,Plan!$A$2:$B$21,2,FALSE),"Código no existe"))</f>
        <v/>
      </c>
      <c r="E11" t="inlineStr">
        <is>
          <t>Cobro parcial del cliente</t>
        </is>
      </c>
      <c r="G11" t="n">
        <v>5000</v>
      </c>
    </row>
    <row r="12">
      <c r="A12" t="n">
        <v>6</v>
      </c>
      <c r="B12" t="inlineStr">
        <is>
          <t>2027-01-31</t>
        </is>
      </c>
      <c r="C12" t="n">
        <v>620</v>
      </c>
      <c r="D12">
        <f>IF(C12="","",IFERROR(VLOOKUP(C12,Plan!$A$2:$B$21,2,FALSE),"Código no existe"))</f>
        <v/>
      </c>
      <c r="E12" t="inlineStr">
        <is>
          <t>Pago del alquiler</t>
        </is>
      </c>
      <c r="F12" t="n">
        <v>800</v>
      </c>
    </row>
    <row r="13">
      <c r="A13" t="n">
        <v>6</v>
      </c>
      <c r="B13" t="inlineStr">
        <is>
          <t>2027-01-31</t>
        </is>
      </c>
      <c r="C13" t="n">
        <v>110</v>
      </c>
      <c r="D13">
        <f>IF(C13="","",IFERROR(VLOOKUP(C13,Plan!$A$2:$B$21,2,FALSE),"Código no existe"))</f>
        <v/>
      </c>
      <c r="E13" t="inlineStr">
        <is>
          <t>Pago del alquiler</t>
        </is>
      </c>
      <c r="G13" t="n">
        <v>800</v>
      </c>
    </row>
    <row r="14">
      <c r="A14" t="n">
        <v>7</v>
      </c>
      <c r="B14" t="inlineStr">
        <is>
          <t>2027-01-31</t>
        </is>
      </c>
      <c r="C14" t="n">
        <v>610</v>
      </c>
      <c r="D14">
        <f>IF(C14="","",IFERROR(VLOOKUP(C14,Plan!$A$2:$B$21,2,FALSE),"Código no existe"))</f>
        <v/>
      </c>
      <c r="E14" t="inlineStr">
        <is>
          <t>Pago de sueldos</t>
        </is>
      </c>
      <c r="F14" t="n">
        <v>1800</v>
      </c>
    </row>
    <row r="15">
      <c r="A15" t="n">
        <v>7</v>
      </c>
      <c r="B15" t="inlineStr">
        <is>
          <t>2027-01-31</t>
        </is>
      </c>
      <c r="C15" t="n">
        <v>110</v>
      </c>
      <c r="D15">
        <f>IF(C15="","",IFERROR(VLOOKUP(C15,Plan!$A$2:$B$21,2,FALSE),"Código no existe"))</f>
        <v/>
      </c>
      <c r="E15" t="inlineStr">
        <is>
          <t>Pago de sueldos</t>
        </is>
      </c>
      <c r="G15" t="n">
        <v>1800</v>
      </c>
    </row>
    <row r="16">
      <c r="A16" t="n">
        <v>8</v>
      </c>
      <c r="B16" t="inlineStr">
        <is>
          <t>2027-01-31</t>
        </is>
      </c>
      <c r="C16" t="n">
        <v>300</v>
      </c>
      <c r="D16">
        <f>IF(C16="","",IFERROR(VLOOKUP(C16,Plan!$A$2:$B$21,2,FALSE),"Código no existe"))</f>
        <v/>
      </c>
      <c r="E16" t="inlineStr">
        <is>
          <t>Pago parcial a proveedor</t>
        </is>
      </c>
      <c r="F16" t="n">
        <v>2000</v>
      </c>
    </row>
    <row r="17">
      <c r="A17" t="n">
        <v>8</v>
      </c>
      <c r="B17" t="inlineStr">
        <is>
          <t>2027-01-31</t>
        </is>
      </c>
      <c r="C17" t="n">
        <v>110</v>
      </c>
      <c r="D17">
        <f>IF(C17="","",IFERROR(VLOOKUP(C17,Plan!$A$2:$B$21,2,FALSE),"Código no existe"))</f>
        <v/>
      </c>
      <c r="E17" t="inlineStr">
        <is>
          <t>Pago parcial a proveedor</t>
        </is>
      </c>
      <c r="G17" t="n">
        <v>2000</v>
      </c>
    </row>
    <row r="18">
      <c r="A18" t="n">
        <v>9</v>
      </c>
      <c r="B18" t="inlineStr">
        <is>
          <t>2027-01-31</t>
        </is>
      </c>
      <c r="C18" t="n">
        <v>630</v>
      </c>
      <c r="D18">
        <f>IF(C18="","",IFERROR(VLOOKUP(C18,Plan!$A$2:$B$21,2,FALSE),"Código no existe"))</f>
        <v/>
      </c>
      <c r="E18" t="inlineStr">
        <is>
          <t>Luz, agua e internet</t>
        </is>
      </c>
      <c r="F18" t="n">
        <v>150</v>
      </c>
    </row>
    <row r="19">
      <c r="A19" t="n">
        <v>9</v>
      </c>
      <c r="B19" t="inlineStr">
        <is>
          <t>2027-01-31</t>
        </is>
      </c>
      <c r="C19" t="n">
        <v>110</v>
      </c>
      <c r="D19">
        <f>IF(C19="","",IFERROR(VLOOKUP(C19,Plan!$A$2:$B$21,2,FALSE),"Código no existe"))</f>
        <v/>
      </c>
      <c r="E19" t="inlineStr">
        <is>
          <t>Luz, agua e internet</t>
        </is>
      </c>
      <c r="G19" t="n">
        <v>150</v>
      </c>
    </row>
    <row r="20">
      <c r="D20">
        <f>IF(C20="","",IFERROR(VLOOKUP(C20,Plan!$A$2:$B$21,2,FALSE),"Código no existe"))</f>
        <v/>
      </c>
    </row>
    <row r="21">
      <c r="D21">
        <f>IF(C21="","",IFERROR(VLOOKUP(C21,Plan!$A$2:$B$21,2,FALSE),"Código no existe"))</f>
        <v/>
      </c>
    </row>
    <row r="22">
      <c r="D22">
        <f>IF(C22="","",IFERROR(VLOOKUP(C22,Plan!$A$2:$B$21,2,FALSE),"Código no existe"))</f>
        <v/>
      </c>
    </row>
    <row r="23">
      <c r="D23">
        <f>IF(C23="","",IFERROR(VLOOKUP(C23,Plan!$A$2:$B$21,2,FALSE),"Código no existe"))</f>
        <v/>
      </c>
    </row>
    <row r="24">
      <c r="D24">
        <f>IF(C24="","",IFERROR(VLOOKUP(C24,Plan!$A$2:$B$21,2,FALSE),"Código no existe"))</f>
        <v/>
      </c>
    </row>
    <row r="25">
      <c r="D25">
        <f>IF(C25="","",IFERROR(VLOOKUP(C25,Plan!$A$2:$B$21,2,FALSE),"Código no existe"))</f>
        <v/>
      </c>
    </row>
    <row r="26">
      <c r="D26">
        <f>IF(C26="","",IFERROR(VLOOKUP(C26,Plan!$A$2:$B$21,2,FALSE),"Código no existe"))</f>
        <v/>
      </c>
    </row>
    <row r="27">
      <c r="D27">
        <f>IF(C27="","",IFERROR(VLOOKUP(C27,Plan!$A$2:$B$21,2,FALSE),"Código no existe"))</f>
        <v/>
      </c>
    </row>
    <row r="28">
      <c r="D28">
        <f>IF(C28="","",IFERROR(VLOOKUP(C28,Plan!$A$2:$B$21,2,FALSE),"Código no existe"))</f>
        <v/>
      </c>
    </row>
    <row r="29">
      <c r="D29">
        <f>IF(C29="","",IFERROR(VLOOKUP(C29,Plan!$A$2:$B$21,2,FALSE),"Código no existe"))</f>
        <v/>
      </c>
    </row>
    <row r="30">
      <c r="D30">
        <f>IF(C30="","",IFERROR(VLOOKUP(C30,Plan!$A$2:$B$21,2,FALSE),"Código no existe"))</f>
        <v/>
      </c>
    </row>
    <row r="31">
      <c r="D31">
        <f>IF(C31="","",IFERROR(VLOOKUP(C31,Plan!$A$2:$B$21,2,FALSE),"Código no existe"))</f>
        <v/>
      </c>
    </row>
    <row r="32">
      <c r="D32">
        <f>IF(C32="","",IFERROR(VLOOKUP(C32,Plan!$A$2:$B$21,2,FALSE),"Código no existe"))</f>
        <v/>
      </c>
    </row>
    <row r="33">
      <c r="D33">
        <f>IF(C33="","",IFERROR(VLOOKUP(C33,Plan!$A$2:$B$21,2,FALSE),"Código no existe"))</f>
        <v/>
      </c>
    </row>
    <row r="34">
      <c r="D34">
        <f>IF(C34="","",IFERROR(VLOOKUP(C34,Plan!$A$2:$B$21,2,FALSE),"Código no existe"))</f>
        <v/>
      </c>
    </row>
    <row r="35">
      <c r="D35">
        <f>IF(C35="","",IFERROR(VLOOKUP(C35,Plan!$A$2:$B$21,2,FALSE),"Código no existe"))</f>
        <v/>
      </c>
    </row>
    <row r="36">
      <c r="D36">
        <f>IF(C36="","",IFERROR(VLOOKUP(C36,Plan!$A$2:$B$21,2,FALSE),"Código no existe"))</f>
        <v/>
      </c>
    </row>
    <row r="37">
      <c r="D37">
        <f>IF(C37="","",IFERROR(VLOOKUP(C37,Plan!$A$2:$B$21,2,FALSE),"Código no existe"))</f>
        <v/>
      </c>
    </row>
    <row r="38">
      <c r="D38">
        <f>IF(C38="","",IFERROR(VLOOKUP(C38,Plan!$A$2:$B$21,2,FALSE),"Código no existe"))</f>
        <v/>
      </c>
    </row>
    <row r="39">
      <c r="D39">
        <f>IF(C39="","",IFERROR(VLOOKUP(C39,Plan!$A$2:$B$21,2,FALSE),"Código no existe"))</f>
        <v/>
      </c>
    </row>
    <row r="40">
      <c r="D40">
        <f>IF(C40="","",IFERROR(VLOOKUP(C40,Plan!$A$2:$B$21,2,FALSE),"Código no existe"))</f>
        <v/>
      </c>
    </row>
    <row r="41">
      <c r="D41">
        <f>IF(C41="","",IFERROR(VLOOKUP(C41,Plan!$A$2:$B$21,2,FALSE),"Código no existe"))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  <col width="18" customWidth="1" min="7" max="7"/>
  </cols>
  <sheetData>
    <row r="1">
      <c r="A1" s="1" t="inlineStr">
        <is>
          <t>Código</t>
        </is>
      </c>
      <c r="B1" s="1" t="inlineStr">
        <is>
          <t>Cuenta</t>
        </is>
      </c>
      <c r="C1" s="1" t="inlineStr">
        <is>
          <t>Tipo</t>
        </is>
      </c>
      <c r="D1" s="1" t="inlineStr">
        <is>
          <t>Suma debe</t>
        </is>
      </c>
      <c r="E1" s="1" t="inlineStr">
        <is>
          <t>Suma haber</t>
        </is>
      </c>
      <c r="F1" s="1" t="inlineStr">
        <is>
          <t>Saldo deudor</t>
        </is>
      </c>
      <c r="G1" s="1" t="inlineStr">
        <is>
          <t>Saldo acreedor</t>
        </is>
      </c>
    </row>
    <row r="2">
      <c r="A2">
        <f>IF(Plan!A2="","",Plan!A2)</f>
        <v/>
      </c>
      <c r="B2">
        <f>IF(A2="","",Plan!B2)</f>
        <v/>
      </c>
      <c r="C2">
        <f>IF(A2="","",Plan!C2)</f>
        <v/>
      </c>
      <c r="D2">
        <f>IF(A2="","",SUMIF(Diario!$C$2:$C$41,A2,Diario!$F$2:$F$41))</f>
        <v/>
      </c>
      <c r="E2">
        <f>IF(A2="","",SUMIF(Diario!$C$2:$C$41,A2,Diario!$G$2:$G$41))</f>
        <v/>
      </c>
      <c r="F2">
        <f>IF(A2="","",MAX(D2-E2,0))</f>
        <v/>
      </c>
      <c r="G2">
        <f>IF(A2="","",MAX(E2-D2,0))</f>
        <v/>
      </c>
    </row>
    <row r="3">
      <c r="A3">
        <f>IF(Plan!A3="","",Plan!A3)</f>
        <v/>
      </c>
      <c r="B3">
        <f>IF(A3="","",Plan!B3)</f>
        <v/>
      </c>
      <c r="C3">
        <f>IF(A3="","",Plan!C3)</f>
        <v/>
      </c>
      <c r="D3">
        <f>IF(A3="","",SUMIF(Diario!$C$2:$C$41,A3,Diario!$F$2:$F$41))</f>
        <v/>
      </c>
      <c r="E3">
        <f>IF(A3="","",SUMIF(Diario!$C$2:$C$41,A3,Diario!$G$2:$G$41))</f>
        <v/>
      </c>
      <c r="F3">
        <f>IF(A3="","",MAX(D3-E3,0))</f>
        <v/>
      </c>
      <c r="G3">
        <f>IF(A3="","",MAX(E3-D3,0))</f>
        <v/>
      </c>
    </row>
    <row r="4">
      <c r="A4">
        <f>IF(Plan!A4="","",Plan!A4)</f>
        <v/>
      </c>
      <c r="B4">
        <f>IF(A4="","",Plan!B4)</f>
        <v/>
      </c>
      <c r="C4">
        <f>IF(A4="","",Plan!C4)</f>
        <v/>
      </c>
      <c r="D4">
        <f>IF(A4="","",SUMIF(Diario!$C$2:$C$41,A4,Diario!$F$2:$F$41))</f>
        <v/>
      </c>
      <c r="E4">
        <f>IF(A4="","",SUMIF(Diario!$C$2:$C$41,A4,Diario!$G$2:$G$41))</f>
        <v/>
      </c>
      <c r="F4">
        <f>IF(A4="","",MAX(D4-E4,0))</f>
        <v/>
      </c>
      <c r="G4">
        <f>IF(A4="","",MAX(E4-D4,0))</f>
        <v/>
      </c>
    </row>
    <row r="5">
      <c r="A5">
        <f>IF(Plan!A5="","",Plan!A5)</f>
        <v/>
      </c>
      <c r="B5">
        <f>IF(A5="","",Plan!B5)</f>
        <v/>
      </c>
      <c r="C5">
        <f>IF(A5="","",Plan!C5)</f>
        <v/>
      </c>
      <c r="D5">
        <f>IF(A5="","",SUMIF(Diario!$C$2:$C$41,A5,Diario!$F$2:$F$41))</f>
        <v/>
      </c>
      <c r="E5">
        <f>IF(A5="","",SUMIF(Diario!$C$2:$C$41,A5,Diario!$G$2:$G$41))</f>
        <v/>
      </c>
      <c r="F5">
        <f>IF(A5="","",MAX(D5-E5,0))</f>
        <v/>
      </c>
      <c r="G5">
        <f>IF(A5="","",MAX(E5-D5,0))</f>
        <v/>
      </c>
    </row>
    <row r="6">
      <c r="A6">
        <f>IF(Plan!A6="","",Plan!A6)</f>
        <v/>
      </c>
      <c r="B6">
        <f>IF(A6="","",Plan!B6)</f>
        <v/>
      </c>
      <c r="C6">
        <f>IF(A6="","",Plan!C6)</f>
        <v/>
      </c>
      <c r="D6">
        <f>IF(A6="","",SUMIF(Diario!$C$2:$C$41,A6,Diario!$F$2:$F$41))</f>
        <v/>
      </c>
      <c r="E6">
        <f>IF(A6="","",SUMIF(Diario!$C$2:$C$41,A6,Diario!$G$2:$G$41))</f>
        <v/>
      </c>
      <c r="F6">
        <f>IF(A6="","",MAX(D6-E6,0))</f>
        <v/>
      </c>
      <c r="G6">
        <f>IF(A6="","",MAX(E6-D6,0))</f>
        <v/>
      </c>
    </row>
    <row r="7">
      <c r="A7">
        <f>IF(Plan!A7="","",Plan!A7)</f>
        <v/>
      </c>
      <c r="B7">
        <f>IF(A7="","",Plan!B7)</f>
        <v/>
      </c>
      <c r="C7">
        <f>IF(A7="","",Plan!C7)</f>
        <v/>
      </c>
      <c r="D7">
        <f>IF(A7="","",SUMIF(Diario!$C$2:$C$41,A7,Diario!$F$2:$F$41))</f>
        <v/>
      </c>
      <c r="E7">
        <f>IF(A7="","",SUMIF(Diario!$C$2:$C$41,A7,Diario!$G$2:$G$41))</f>
        <v/>
      </c>
      <c r="F7">
        <f>IF(A7="","",MAX(D7-E7,0))</f>
        <v/>
      </c>
      <c r="G7">
        <f>IF(A7="","",MAX(E7-D7,0))</f>
        <v/>
      </c>
    </row>
    <row r="8">
      <c r="A8">
        <f>IF(Plan!A8="","",Plan!A8)</f>
        <v/>
      </c>
      <c r="B8">
        <f>IF(A8="","",Plan!B8)</f>
        <v/>
      </c>
      <c r="C8">
        <f>IF(A8="","",Plan!C8)</f>
        <v/>
      </c>
      <c r="D8">
        <f>IF(A8="","",SUMIF(Diario!$C$2:$C$41,A8,Diario!$F$2:$F$41))</f>
        <v/>
      </c>
      <c r="E8">
        <f>IF(A8="","",SUMIF(Diario!$C$2:$C$41,A8,Diario!$G$2:$G$41))</f>
        <v/>
      </c>
      <c r="F8">
        <f>IF(A8="","",MAX(D8-E8,0))</f>
        <v/>
      </c>
      <c r="G8">
        <f>IF(A8="","",MAX(E8-D8,0))</f>
        <v/>
      </c>
    </row>
    <row r="9">
      <c r="A9">
        <f>IF(Plan!A9="","",Plan!A9)</f>
        <v/>
      </c>
      <c r="B9">
        <f>IF(A9="","",Plan!B9)</f>
        <v/>
      </c>
      <c r="C9">
        <f>IF(A9="","",Plan!C9)</f>
        <v/>
      </c>
      <c r="D9">
        <f>IF(A9="","",SUMIF(Diario!$C$2:$C$41,A9,Diario!$F$2:$F$41))</f>
        <v/>
      </c>
      <c r="E9">
        <f>IF(A9="","",SUMIF(Diario!$C$2:$C$41,A9,Diario!$G$2:$G$41))</f>
        <v/>
      </c>
      <c r="F9">
        <f>IF(A9="","",MAX(D9-E9,0))</f>
        <v/>
      </c>
      <c r="G9">
        <f>IF(A9="","",MAX(E9-D9,0))</f>
        <v/>
      </c>
    </row>
    <row r="10">
      <c r="A10">
        <f>IF(Plan!A10="","",Plan!A10)</f>
        <v/>
      </c>
      <c r="B10">
        <f>IF(A10="","",Plan!B10)</f>
        <v/>
      </c>
      <c r="C10">
        <f>IF(A10="","",Plan!C10)</f>
        <v/>
      </c>
      <c r="D10">
        <f>IF(A10="","",SUMIF(Diario!$C$2:$C$41,A10,Diario!$F$2:$F$41))</f>
        <v/>
      </c>
      <c r="E10">
        <f>IF(A10="","",SUMIF(Diario!$C$2:$C$41,A10,Diario!$G$2:$G$41))</f>
        <v/>
      </c>
      <c r="F10">
        <f>IF(A10="","",MAX(D10-E10,0))</f>
        <v/>
      </c>
      <c r="G10">
        <f>IF(A10="","",MAX(E10-D10,0))</f>
        <v/>
      </c>
    </row>
    <row r="11">
      <c r="A11">
        <f>IF(Plan!A11="","",Plan!A11)</f>
        <v/>
      </c>
      <c r="B11">
        <f>IF(A11="","",Plan!B11)</f>
        <v/>
      </c>
      <c r="C11">
        <f>IF(A11="","",Plan!C11)</f>
        <v/>
      </c>
      <c r="D11">
        <f>IF(A11="","",SUMIF(Diario!$C$2:$C$41,A11,Diario!$F$2:$F$41))</f>
        <v/>
      </c>
      <c r="E11">
        <f>IF(A11="","",SUMIF(Diario!$C$2:$C$41,A11,Diario!$G$2:$G$41))</f>
        <v/>
      </c>
      <c r="F11">
        <f>IF(A11="","",MAX(D11-E11,0))</f>
        <v/>
      </c>
      <c r="G11">
        <f>IF(A11="","",MAX(E11-D11,0))</f>
        <v/>
      </c>
    </row>
    <row r="12">
      <c r="A12">
        <f>IF(Plan!A12="","",Plan!A12)</f>
        <v/>
      </c>
      <c r="B12">
        <f>IF(A12="","",Plan!B12)</f>
        <v/>
      </c>
      <c r="C12">
        <f>IF(A12="","",Plan!C12)</f>
        <v/>
      </c>
      <c r="D12">
        <f>IF(A12="","",SUMIF(Diario!$C$2:$C$41,A12,Diario!$F$2:$F$41))</f>
        <v/>
      </c>
      <c r="E12">
        <f>IF(A12="","",SUMIF(Diario!$C$2:$C$41,A12,Diario!$G$2:$G$41))</f>
        <v/>
      </c>
      <c r="F12">
        <f>IF(A12="","",MAX(D12-E12,0))</f>
        <v/>
      </c>
      <c r="G12">
        <f>IF(A12="","",MAX(E12-D12,0))</f>
        <v/>
      </c>
    </row>
    <row r="13">
      <c r="A13">
        <f>IF(Plan!A13="","",Plan!A13)</f>
        <v/>
      </c>
      <c r="B13">
        <f>IF(A13="","",Plan!B13)</f>
        <v/>
      </c>
      <c r="C13">
        <f>IF(A13="","",Plan!C13)</f>
        <v/>
      </c>
      <c r="D13">
        <f>IF(A13="","",SUMIF(Diario!$C$2:$C$41,A13,Diario!$F$2:$F$41))</f>
        <v/>
      </c>
      <c r="E13">
        <f>IF(A13="","",SUMIF(Diario!$C$2:$C$41,A13,Diario!$G$2:$G$41))</f>
        <v/>
      </c>
      <c r="F13">
        <f>IF(A13="","",MAX(D13-E13,0))</f>
        <v/>
      </c>
      <c r="G13">
        <f>IF(A13="","",MAX(E13-D13,0))</f>
        <v/>
      </c>
    </row>
    <row r="14">
      <c r="A14">
        <f>IF(Plan!A14="","",Plan!A14)</f>
        <v/>
      </c>
      <c r="B14">
        <f>IF(A14="","",Plan!B14)</f>
        <v/>
      </c>
      <c r="C14">
        <f>IF(A14="","",Plan!C14)</f>
        <v/>
      </c>
      <c r="D14">
        <f>IF(A14="","",SUMIF(Diario!$C$2:$C$41,A14,Diario!$F$2:$F$41))</f>
        <v/>
      </c>
      <c r="E14">
        <f>IF(A14="","",SUMIF(Diario!$C$2:$C$41,A14,Diario!$G$2:$G$41))</f>
        <v/>
      </c>
      <c r="F14">
        <f>IF(A14="","",MAX(D14-E14,0))</f>
        <v/>
      </c>
      <c r="G14">
        <f>IF(A14="","",MAX(E14-D14,0))</f>
        <v/>
      </c>
    </row>
    <row r="15">
      <c r="A15">
        <f>IF(Plan!A15="","",Plan!A15)</f>
        <v/>
      </c>
      <c r="B15">
        <f>IF(A15="","",Plan!B15)</f>
        <v/>
      </c>
      <c r="C15">
        <f>IF(A15="","",Plan!C15)</f>
        <v/>
      </c>
      <c r="D15">
        <f>IF(A15="","",SUMIF(Diario!$C$2:$C$41,A15,Diario!$F$2:$F$41))</f>
        <v/>
      </c>
      <c r="E15">
        <f>IF(A15="","",SUMIF(Diario!$C$2:$C$41,A15,Diario!$G$2:$G$41))</f>
        <v/>
      </c>
      <c r="F15">
        <f>IF(A15="","",MAX(D15-E15,0))</f>
        <v/>
      </c>
      <c r="G15">
        <f>IF(A15="","",MAX(E15-D15,0))</f>
        <v/>
      </c>
    </row>
    <row r="16">
      <c r="A16">
        <f>IF(Plan!A16="","",Plan!A16)</f>
        <v/>
      </c>
      <c r="B16">
        <f>IF(A16="","",Plan!B16)</f>
        <v/>
      </c>
      <c r="C16">
        <f>IF(A16="","",Plan!C16)</f>
        <v/>
      </c>
      <c r="D16">
        <f>IF(A16="","",SUMIF(Diario!$C$2:$C$41,A16,Diario!$F$2:$F$41))</f>
        <v/>
      </c>
      <c r="E16">
        <f>IF(A16="","",SUMIF(Diario!$C$2:$C$41,A16,Diario!$G$2:$G$41))</f>
        <v/>
      </c>
      <c r="F16">
        <f>IF(A16="","",MAX(D16-E16,0))</f>
        <v/>
      </c>
      <c r="G16">
        <f>IF(A16="","",MAX(E16-D16,0))</f>
        <v/>
      </c>
    </row>
    <row r="17">
      <c r="A17">
        <f>IF(Plan!A17="","",Plan!A17)</f>
        <v/>
      </c>
      <c r="B17">
        <f>IF(A17="","",Plan!B17)</f>
        <v/>
      </c>
      <c r="C17">
        <f>IF(A17="","",Plan!C17)</f>
        <v/>
      </c>
      <c r="D17">
        <f>IF(A17="","",SUMIF(Diario!$C$2:$C$41,A17,Diario!$F$2:$F$41))</f>
        <v/>
      </c>
      <c r="E17">
        <f>IF(A17="","",SUMIF(Diario!$C$2:$C$41,A17,Diario!$G$2:$G$41))</f>
        <v/>
      </c>
      <c r="F17">
        <f>IF(A17="","",MAX(D17-E17,0))</f>
        <v/>
      </c>
      <c r="G17">
        <f>IF(A17="","",MAX(E17-D17,0))</f>
        <v/>
      </c>
    </row>
    <row r="18">
      <c r="A18">
        <f>IF(Plan!A18="","",Plan!A18)</f>
        <v/>
      </c>
      <c r="B18">
        <f>IF(A18="","",Plan!B18)</f>
        <v/>
      </c>
      <c r="C18">
        <f>IF(A18="","",Plan!C18)</f>
        <v/>
      </c>
      <c r="D18">
        <f>IF(A18="","",SUMIF(Diario!$C$2:$C$41,A18,Diario!$F$2:$F$41))</f>
        <v/>
      </c>
      <c r="E18">
        <f>IF(A18="","",SUMIF(Diario!$C$2:$C$41,A18,Diario!$G$2:$G$41))</f>
        <v/>
      </c>
      <c r="F18">
        <f>IF(A18="","",MAX(D18-E18,0))</f>
        <v/>
      </c>
      <c r="G18">
        <f>IF(A18="","",MAX(E18-D18,0))</f>
        <v/>
      </c>
    </row>
    <row r="19">
      <c r="A19">
        <f>IF(Plan!A19="","",Plan!A19)</f>
        <v/>
      </c>
      <c r="B19">
        <f>IF(A19="","",Plan!B19)</f>
        <v/>
      </c>
      <c r="C19">
        <f>IF(A19="","",Plan!C19)</f>
        <v/>
      </c>
      <c r="D19">
        <f>IF(A19="","",SUMIF(Diario!$C$2:$C$41,A19,Diario!$F$2:$F$41))</f>
        <v/>
      </c>
      <c r="E19">
        <f>IF(A19="","",SUMIF(Diario!$C$2:$C$41,A19,Diario!$G$2:$G$41))</f>
        <v/>
      </c>
      <c r="F19">
        <f>IF(A19="","",MAX(D19-E19,0))</f>
        <v/>
      </c>
      <c r="G19">
        <f>IF(A19="","",MAX(E19-D19,0))</f>
        <v/>
      </c>
    </row>
    <row r="20">
      <c r="A20">
        <f>IF(Plan!A20="","",Plan!A20)</f>
        <v/>
      </c>
      <c r="B20">
        <f>IF(A20="","",Plan!B20)</f>
        <v/>
      </c>
      <c r="C20">
        <f>IF(A20="","",Plan!C20)</f>
        <v/>
      </c>
      <c r="D20">
        <f>IF(A20="","",SUMIF(Diario!$C$2:$C$41,A20,Diario!$F$2:$F$41))</f>
        <v/>
      </c>
      <c r="E20">
        <f>IF(A20="","",SUMIF(Diario!$C$2:$C$41,A20,Diario!$G$2:$G$41))</f>
        <v/>
      </c>
      <c r="F20">
        <f>IF(A20="","",MAX(D20-E20,0))</f>
        <v/>
      </c>
      <c r="G20">
        <f>IF(A20="","",MAX(E20-D20,0))</f>
        <v/>
      </c>
    </row>
    <row r="21">
      <c r="A21">
        <f>IF(Plan!A21="","",Plan!A21)</f>
        <v/>
      </c>
      <c r="B21">
        <f>IF(A21="","",Plan!B21)</f>
        <v/>
      </c>
      <c r="C21">
        <f>IF(A21="","",Plan!C21)</f>
        <v/>
      </c>
      <c r="D21">
        <f>IF(A21="","",SUMIF(Diario!$C$2:$C$41,A21,Diario!$F$2:$F$41))</f>
        <v/>
      </c>
      <c r="E21">
        <f>IF(A21="","",SUMIF(Diario!$C$2:$C$41,A21,Diario!$G$2:$G$41))</f>
        <v/>
      </c>
      <c r="F21">
        <f>IF(A21="","",MAX(D21-E21,0))</f>
        <v/>
      </c>
      <c r="G21">
        <f>IF(A21="","",MAX(E21-D21,0))</f>
        <v/>
      </c>
    </row>
    <row r="22">
      <c r="A22" t="inlineStr">
        <is>
          <t>TOTAL</t>
        </is>
      </c>
      <c r="B22" t="inlineStr"/>
      <c r="C22" t="inlineStr"/>
      <c r="D22">
        <f>SUM(D2:D21)</f>
        <v/>
      </c>
      <c r="E22">
        <f>SUM(E2:E21)</f>
        <v/>
      </c>
      <c r="F22">
        <f>SUM(F2:F21)</f>
        <v/>
      </c>
      <c r="G22">
        <f>SUM(G2:G21)</f>
        <v/>
      </c>
    </row>
    <row r="23">
      <c r="A23" t="inlineStr">
        <is>
          <t>Diario cuadrado</t>
        </is>
      </c>
      <c r="B23" t="inlineStr"/>
      <c r="C23" t="inlineStr"/>
      <c r="D23">
        <f>IF(ROUND(D22-E22,2)=0,"Sí","No")</f>
        <v/>
      </c>
      <c r="E23" t="inlineStr"/>
      <c r="F23" t="inlineStr"/>
      <c r="G23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Concepto</t>
        </is>
      </c>
      <c r="B1" s="1" t="inlineStr">
        <is>
          <t>Importe</t>
        </is>
      </c>
    </row>
    <row r="2">
      <c r="A2" t="inlineStr">
        <is>
          <t>Total activo</t>
        </is>
      </c>
      <c r="B2">
        <f>SUMIF(Balance!$C$2:$C$21,"Activo",Balance!$F$2:$F$21)-SUMIF(Balance!$C$2:$C$21,"Activo",Balance!$G$2:$G$21)</f>
        <v/>
      </c>
    </row>
    <row r="3">
      <c r="A3" t="inlineStr">
        <is>
          <t>Total pasivo</t>
        </is>
      </c>
      <c r="B3">
        <f>SUMIF(Balance!$C$2:$C$21,"Pasivo",Balance!$G$2:$G$21)-SUMIF(Balance!$C$2:$C$21,"Pasivo",Balance!$F$2:$F$21)</f>
        <v/>
      </c>
    </row>
    <row r="4">
      <c r="A4" t="inlineStr">
        <is>
          <t>Patrimonio</t>
        </is>
      </c>
      <c r="B4">
        <f>SUMIF(Balance!$C$2:$C$21,"Patrimonio",Balance!$G$2:$G$21)-SUMIF(Balance!$C$2:$C$21,"Patrimonio",Balance!$F$2:$F$21)</f>
        <v/>
      </c>
    </row>
    <row r="5">
      <c r="A5" t="inlineStr">
        <is>
          <t>Ingresos</t>
        </is>
      </c>
      <c r="B5">
        <f>SUMIF(Balance!$C$2:$C$21,"Ingreso",Balance!$G$2:$G$21)-SUMIF(Balance!$C$2:$C$21,"Ingreso",Balance!$F$2:$F$21)</f>
        <v/>
      </c>
    </row>
    <row r="6">
      <c r="A6" t="inlineStr">
        <is>
          <t>Gastos</t>
        </is>
      </c>
      <c r="B6">
        <f>SUMIF(Balance!$C$2:$C$21,"Gasto",Balance!$F$2:$F$21)-SUMIF(Balance!$C$2:$C$21,"Gasto",Balance!$G$2:$G$21)</f>
        <v/>
      </c>
    </row>
    <row r="7">
      <c r="A7" t="inlineStr">
        <is>
          <t>Resultado del periodo</t>
        </is>
      </c>
      <c r="B7">
        <f>B5-B6</f>
        <v/>
      </c>
    </row>
    <row r="8">
      <c r="A8" t="inlineStr">
        <is>
          <t>Pasivo + patrimonio + resultado</t>
        </is>
      </c>
      <c r="B8">
        <f>B3+B4+B7</f>
        <v/>
      </c>
    </row>
    <row r="9">
      <c r="A9" t="inlineStr">
        <is>
          <t>Diferencia con el activo</t>
        </is>
      </c>
      <c r="B9">
        <f>B2-B8</f>
        <v/>
      </c>
    </row>
    <row r="10">
      <c r="A10" t="inlineStr">
        <is>
          <t>Estado del balance</t>
        </is>
      </c>
      <c r="B10">
        <f>IF(ROUND(B9,2)=0,"Cuadra","Revisa el diario")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2026-11-02T13:31:33Z</dcterms:created>
  <dcterms:modified xsi:type="dcterms:W3CDTF">2026-11-02T13:31:33Z</dcterms:modified>
</cp:coreProperties>
</file>