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es" sheetId="1" state="visible" r:id="rId1"/>
    <sheet name="Pedid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25" customWidth="1" min="10" max="10"/>
    <col width="20" customWidth="1" min="11" max="11"/>
    <col width="14" customWidth="1" min="12" max="12"/>
  </cols>
  <sheetData>
    <row r="1">
      <c r="A1" s="1" t="inlineStr">
        <is>
          <t>ID</t>
        </is>
      </c>
      <c r="B1" s="1" t="inlineStr">
        <is>
          <t>Cliente</t>
        </is>
      </c>
      <c r="C1" s="1" t="inlineStr">
        <is>
          <t>Contacto</t>
        </is>
      </c>
      <c r="D1" s="1" t="inlineStr">
        <is>
          <t>Email</t>
        </is>
      </c>
      <c r="E1" s="1" t="inlineStr">
        <is>
          <t>Teléfono</t>
        </is>
      </c>
      <c r="F1" s="1" t="inlineStr">
        <is>
          <t>Ciudad</t>
        </is>
      </c>
      <c r="G1" s="1" t="inlineStr">
        <is>
          <t>Estado</t>
        </is>
      </c>
      <c r="H1" s="1" t="inlineStr">
        <is>
          <t>Próxima acción</t>
        </is>
      </c>
      <c r="I1" s="1" t="inlineStr">
        <is>
          <t>Pedidos</t>
        </is>
      </c>
      <c r="J1" s="1" t="inlineStr">
        <is>
          <t>Ventas acumuladas (€)</t>
        </is>
      </c>
      <c r="K1" s="1" t="inlineStr">
        <is>
          <t>Ticket medio (€)</t>
        </is>
      </c>
      <c r="L1" s="1" t="inlineStr">
        <is>
          <t>Notas</t>
        </is>
      </c>
    </row>
    <row r="2">
      <c r="A2" t="inlineStr">
        <is>
          <t>C001</t>
        </is>
      </c>
      <c r="B2" t="inlineStr">
        <is>
          <t>Ferretería Los Olivos</t>
        </is>
      </c>
      <c r="C2" t="inlineStr">
        <is>
          <t>Marta Gil</t>
        </is>
      </c>
      <c r="D2" t="inlineStr">
        <is>
          <t>marta@losolivos.ejemplo.com</t>
        </is>
      </c>
      <c r="E2" t="inlineStr">
        <is>
          <t>600 000 001</t>
        </is>
      </c>
      <c r="F2" t="inlineStr">
        <is>
          <t>Sevilla</t>
        </is>
      </c>
      <c r="G2" t="inlineStr">
        <is>
          <t>Cliente</t>
        </is>
      </c>
      <c r="H2" t="inlineStr">
        <is>
          <t>Enviar catálogo de otoño</t>
        </is>
      </c>
      <c r="I2">
        <f>COUNTIF(Pedidos!B$2:B$200,A2)</f>
        <v/>
      </c>
      <c r="J2">
        <f>SUMIF(Pedidos!B$2:B$200,A2,Pedidos!C$2:C$200)</f>
        <v/>
      </c>
      <c r="K2">
        <f>IF(I2=0,0,J2/I2)</f>
        <v/>
      </c>
      <c r="L2" t="inlineStr">
        <is>
          <t>Prefiere pedidos por teléfono</t>
        </is>
      </c>
    </row>
    <row r="3">
      <c r="A3" t="inlineStr">
        <is>
          <t>C002</t>
        </is>
      </c>
      <c r="B3" t="inlineStr">
        <is>
          <t>Estudio Bravo Arquitectos</t>
        </is>
      </c>
      <c r="C3" t="inlineStr">
        <is>
          <t>Luis Bravo</t>
        </is>
      </c>
      <c r="D3" t="inlineStr">
        <is>
          <t>luis@bravo.ejemplo.com</t>
        </is>
      </c>
      <c r="E3" t="inlineStr">
        <is>
          <t>600 000 002</t>
        </is>
      </c>
      <c r="F3" t="inlineStr">
        <is>
          <t>Madrid</t>
        </is>
      </c>
      <c r="G3" t="inlineStr">
        <is>
          <t>Cliente</t>
        </is>
      </c>
      <c r="H3" t="inlineStr">
        <is>
          <t>Renovar presupuesto anual</t>
        </is>
      </c>
      <c r="I3">
        <f>COUNTIF(Pedidos!B$2:B$200,A3)</f>
        <v/>
      </c>
      <c r="J3">
        <f>SUMIF(Pedidos!B$2:B$200,A3,Pedidos!C$2:C$200)</f>
        <v/>
      </c>
      <c r="K3">
        <f>IF(I3=0,0,J3/I3)</f>
        <v/>
      </c>
      <c r="L3" t="inlineStr">
        <is>
          <t>Pide factura a nombre de la sociedad</t>
        </is>
      </c>
    </row>
    <row r="4">
      <c r="A4" t="inlineStr">
        <is>
          <t>C003</t>
        </is>
      </c>
      <c r="B4" t="inlineStr">
        <is>
          <t>Panadería Santa Clara</t>
        </is>
      </c>
      <c r="C4" t="inlineStr">
        <is>
          <t>Ana Ríos</t>
        </is>
      </c>
      <c r="D4" t="inlineStr">
        <is>
          <t>ana@santaclara.ejemplo.com</t>
        </is>
      </c>
      <c r="E4" t="inlineStr">
        <is>
          <t>600 000 003</t>
        </is>
      </c>
      <c r="F4" t="inlineStr">
        <is>
          <t>Valencia</t>
        </is>
      </c>
      <c r="G4" t="inlineStr">
        <is>
          <t>Prospecto</t>
        </is>
      </c>
      <c r="H4" t="inlineStr">
        <is>
          <t>Llamar para ofrecer demostración</t>
        </is>
      </c>
      <c r="I4">
        <f>COUNTIF(Pedidos!B$2:B$200,A4)</f>
        <v/>
      </c>
      <c r="J4">
        <f>SUMIF(Pedidos!B$2:B$200,A4,Pedidos!C$2:C$200)</f>
        <v/>
      </c>
      <c r="K4">
        <f>IF(I4=0,0,J4/I4)</f>
        <v/>
      </c>
      <c r="L4" t="inlineStr">
        <is>
          <t>Contacto en feria</t>
        </is>
      </c>
    </row>
    <row r="5">
      <c r="A5" t="inlineStr">
        <is>
          <t>C004</t>
        </is>
      </c>
      <c r="B5" t="inlineStr">
        <is>
          <t>Talleres Mendoza</t>
        </is>
      </c>
      <c r="C5" t="inlineStr">
        <is>
          <t>Pedro Mendoza</t>
        </is>
      </c>
      <c r="D5" t="inlineStr">
        <is>
          <t>pedro@mendoza.ejemplo.com</t>
        </is>
      </c>
      <c r="E5" t="inlineStr">
        <is>
          <t>600 000 004</t>
        </is>
      </c>
      <c r="F5" t="inlineStr">
        <is>
          <t>Bilbao</t>
        </is>
      </c>
      <c r="G5" t="inlineStr">
        <is>
          <t>Cliente</t>
        </is>
      </c>
      <c r="H5" t="inlineStr">
        <is>
          <t>Confirmar pedido de noviembre</t>
        </is>
      </c>
      <c r="I5">
        <f>COUNTIF(Pedidos!B$2:B$200,A5)</f>
        <v/>
      </c>
      <c r="J5">
        <f>SUMIF(Pedidos!B$2:B$200,A5,Pedidos!C$2:C$200)</f>
        <v/>
      </c>
      <c r="K5">
        <f>IF(I5=0,0,J5/I5)</f>
        <v/>
      </c>
      <c r="L5" t="inlineStr">
        <is>
          <t>Paga a 30 días</t>
        </is>
      </c>
    </row>
    <row r="6">
      <c r="A6" t="inlineStr">
        <is>
          <t>C005</t>
        </is>
      </c>
      <c r="B6" t="inlineStr">
        <is>
          <t>Clínica Dental Sol</t>
        </is>
      </c>
      <c r="C6" t="inlineStr">
        <is>
          <t>Elena Sanz</t>
        </is>
      </c>
      <c r="D6" t="inlineStr">
        <is>
          <t>elena@clinicasol.ejemplo.com</t>
        </is>
      </c>
      <c r="E6" t="inlineStr">
        <is>
          <t>600 000 005</t>
        </is>
      </c>
      <c r="F6" t="inlineStr">
        <is>
          <t>Málaga</t>
        </is>
      </c>
      <c r="G6" t="inlineStr">
        <is>
          <t>Prospecto</t>
        </is>
      </c>
      <c r="H6" t="inlineStr">
        <is>
          <t>Enviar presupuesto</t>
        </is>
      </c>
      <c r="I6">
        <f>COUNTIF(Pedidos!B$2:B$200,A6)</f>
        <v/>
      </c>
      <c r="J6">
        <f>SUMIF(Pedidos!B$2:B$200,A6,Pedidos!C$2:C$200)</f>
        <v/>
      </c>
      <c r="K6">
        <f>IF(I6=0,0,J6/I6)</f>
        <v/>
      </c>
      <c r="L6" t="inlineStr">
        <is>
          <t>Recomendada por Marta Gil</t>
        </is>
      </c>
    </row>
    <row r="7">
      <c r="A7" t="inlineStr">
        <is>
          <t>C006</t>
        </is>
      </c>
      <c r="B7" t="inlineStr">
        <is>
          <t>Librería Atlas</t>
        </is>
      </c>
      <c r="C7" t="inlineStr">
        <is>
          <t>Jorge Pons</t>
        </is>
      </c>
      <c r="D7" t="inlineStr">
        <is>
          <t>jorge@atlas.ejemplo.com</t>
        </is>
      </c>
      <c r="E7" t="inlineStr">
        <is>
          <t>600 000 006</t>
        </is>
      </c>
      <c r="F7" t="inlineStr">
        <is>
          <t>Zaragoza</t>
        </is>
      </c>
      <c r="G7" t="inlineStr">
        <is>
          <t>Inactivo</t>
        </is>
      </c>
      <c r="H7" t="inlineStr">
        <is>
          <t>Reactivar con oferta de temporada</t>
        </is>
      </c>
      <c r="I7">
        <f>COUNTIF(Pedidos!B$2:B$200,A7)</f>
        <v/>
      </c>
      <c r="J7">
        <f>SUMIF(Pedidos!B$2:B$200,A7,Pedidos!C$2:C$200)</f>
        <v/>
      </c>
      <c r="K7">
        <f>IF(I7=0,0,J7/I7)</f>
        <v/>
      </c>
      <c r="L7" t="inlineStr">
        <is>
          <t>Sin compras desde febrero</t>
        </is>
      </c>
    </row>
    <row r="8">
      <c r="A8" t="inlineStr">
        <is>
          <t>C007</t>
        </is>
      </c>
      <c r="B8" t="inlineStr">
        <is>
          <t>Consultoría Norte</t>
        </is>
      </c>
      <c r="C8" t="inlineStr">
        <is>
          <t>Irene Vidal</t>
        </is>
      </c>
      <c r="D8" t="inlineStr">
        <is>
          <t>irene@norte.ejemplo.com</t>
        </is>
      </c>
      <c r="E8" t="inlineStr">
        <is>
          <t>600 000 007</t>
        </is>
      </c>
      <c r="F8" t="inlineStr">
        <is>
          <t>Valladolid</t>
        </is>
      </c>
      <c r="G8" t="inlineStr">
        <is>
          <t>Cliente</t>
        </is>
      </c>
      <c r="H8" t="inlineStr">
        <is>
          <t>Revisar contrato de servicio</t>
        </is>
      </c>
      <c r="I8">
        <f>COUNTIF(Pedidos!B$2:B$200,A8)</f>
        <v/>
      </c>
      <c r="J8">
        <f>SUMIF(Pedidos!B$2:B$200,A8,Pedidos!C$2:C$200)</f>
        <v/>
      </c>
      <c r="K8">
        <f>IF(I8=0,0,J8/I8)</f>
        <v/>
      </c>
      <c r="L8" t="inlineStr">
        <is>
          <t>Mayor ticket medio</t>
        </is>
      </c>
    </row>
    <row r="9">
      <c r="A9" t="inlineStr">
        <is>
          <t>C008</t>
        </is>
      </c>
      <c r="B9" t="inlineStr">
        <is>
          <t>Hotel Mirador</t>
        </is>
      </c>
      <c r="C9" t="inlineStr">
        <is>
          <t>Carlos Ruiz</t>
        </is>
      </c>
      <c r="D9" t="inlineStr">
        <is>
          <t>carlos@mirador.ejemplo.com</t>
        </is>
      </c>
      <c r="E9" t="inlineStr">
        <is>
          <t>600 000 008</t>
        </is>
      </c>
      <c r="F9" t="inlineStr">
        <is>
          <t>Granada</t>
        </is>
      </c>
      <c r="G9" t="inlineStr">
        <is>
          <t>Prospecto</t>
        </is>
      </c>
      <c r="H9" t="inlineStr">
        <is>
          <t>Primera reunión</t>
        </is>
      </c>
      <c r="I9">
        <f>COUNTIF(Pedidos!B$2:B$200,A9)</f>
        <v/>
      </c>
      <c r="J9">
        <f>SUMIF(Pedidos!B$2:B$200,A9,Pedidos!C$2:C$200)</f>
        <v/>
      </c>
      <c r="K9">
        <f>IF(I9=0,0,J9/I9)</f>
        <v/>
      </c>
      <c r="L9" t="inlineStr">
        <is>
          <t>Interesado en pedido recurrente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</cols>
  <sheetData>
    <row r="1">
      <c r="A1" s="1" t="inlineStr">
        <is>
          <t>Fecha</t>
        </is>
      </c>
      <c r="B1" s="1" t="inlineStr">
        <is>
          <t>ID cliente</t>
        </is>
      </c>
      <c r="C1" s="1" t="inlineStr">
        <is>
          <t>Importe (€)</t>
        </is>
      </c>
      <c r="D1" s="1" t="inlineStr">
        <is>
          <t>Concepto</t>
        </is>
      </c>
    </row>
    <row r="2">
      <c r="A2" t="inlineStr">
        <is>
          <t>2026-02-10</t>
        </is>
      </c>
      <c r="B2" t="inlineStr">
        <is>
          <t>C006</t>
        </is>
      </c>
      <c r="C2" t="n">
        <v>210</v>
      </c>
      <c r="D2" t="inlineStr">
        <is>
          <t>Pedido de libros</t>
        </is>
      </c>
    </row>
    <row r="3">
      <c r="A3" t="inlineStr">
        <is>
          <t>2026-07-04</t>
        </is>
      </c>
      <c r="B3" t="inlineStr">
        <is>
          <t>C001</t>
        </is>
      </c>
      <c r="C3" t="n">
        <v>480</v>
      </c>
      <c r="D3" t="inlineStr">
        <is>
          <t>Pedido de herramientas</t>
        </is>
      </c>
    </row>
    <row r="4">
      <c r="A4" t="inlineStr">
        <is>
          <t>2026-07-19</t>
        </is>
      </c>
      <c r="B4" t="inlineStr">
        <is>
          <t>C002</t>
        </is>
      </c>
      <c r="C4" t="n">
        <v>1250</v>
      </c>
      <c r="D4" t="inlineStr">
        <is>
          <t>Servicio de diseño</t>
        </is>
      </c>
    </row>
    <row r="5">
      <c r="A5" t="inlineStr">
        <is>
          <t>2026-08-03</t>
        </is>
      </c>
      <c r="B5" t="inlineStr">
        <is>
          <t>C001</t>
        </is>
      </c>
      <c r="C5" t="n">
        <v>320</v>
      </c>
      <c r="D5" t="inlineStr">
        <is>
          <t>Pedido de tornillería</t>
        </is>
      </c>
    </row>
    <row r="6">
      <c r="A6" t="inlineStr">
        <is>
          <t>2026-08-12</t>
        </is>
      </c>
      <c r="B6" t="inlineStr">
        <is>
          <t>C004</t>
        </is>
      </c>
      <c r="C6" t="n">
        <v>890</v>
      </c>
      <c r="D6" t="inlineStr">
        <is>
          <t>Piezas de recambio</t>
        </is>
      </c>
    </row>
    <row r="7">
      <c r="A7" t="inlineStr">
        <is>
          <t>2026-08-27</t>
        </is>
      </c>
      <c r="B7" t="inlineStr">
        <is>
          <t>C007</t>
        </is>
      </c>
      <c r="C7" t="n">
        <v>1500</v>
      </c>
      <c r="D7" t="inlineStr">
        <is>
          <t>Servicio de consultoría</t>
        </is>
      </c>
    </row>
    <row r="8">
      <c r="A8" t="inlineStr">
        <is>
          <t>2026-09-02</t>
        </is>
      </c>
      <c r="B8" t="inlineStr">
        <is>
          <t>C002</t>
        </is>
      </c>
      <c r="C8" t="n">
        <v>760</v>
      </c>
      <c r="D8" t="inlineStr">
        <is>
          <t>Ampliación de proyecto</t>
        </is>
      </c>
    </row>
    <row r="9">
      <c r="A9" t="inlineStr">
        <is>
          <t>2026-09-09</t>
        </is>
      </c>
      <c r="B9" t="inlineStr">
        <is>
          <t>C004</t>
        </is>
      </c>
      <c r="C9" t="n">
        <v>410</v>
      </c>
      <c r="D9" t="inlineStr">
        <is>
          <t>Piezas de recambio</t>
        </is>
      </c>
    </row>
    <row r="10">
      <c r="A10" t="inlineStr">
        <is>
          <t>2026-09-15</t>
        </is>
      </c>
      <c r="B10" t="inlineStr">
        <is>
          <t>C001</t>
        </is>
      </c>
      <c r="C10" t="n">
        <v>275</v>
      </c>
      <c r="D10" t="inlineStr">
        <is>
          <t>Pedido de herramientas</t>
        </is>
      </c>
    </row>
    <row r="11">
      <c r="A11" t="inlineStr">
        <is>
          <t>2026-09-23</t>
        </is>
      </c>
      <c r="B11" t="inlineStr">
        <is>
          <t>C007</t>
        </is>
      </c>
      <c r="C11" t="n">
        <v>1100</v>
      </c>
      <c r="D11" t="inlineStr">
        <is>
          <t>Servicio de consultoría</t>
        </is>
      </c>
    </row>
    <row r="12">
      <c r="A12" t="inlineStr">
        <is>
          <t>2026-10-01</t>
        </is>
      </c>
      <c r="B12" t="inlineStr">
        <is>
          <t>C002</t>
        </is>
      </c>
      <c r="C12" t="n">
        <v>980</v>
      </c>
      <c r="D12" t="inlineStr">
        <is>
          <t>Servicio de diseño</t>
        </is>
      </c>
    </row>
    <row r="13">
      <c r="A13" t="inlineStr">
        <is>
          <t>2026-10-08</t>
        </is>
      </c>
      <c r="B13" t="inlineStr">
        <is>
          <t>C004</t>
        </is>
      </c>
      <c r="C13" t="n">
        <v>630</v>
      </c>
      <c r="D13" t="inlineStr">
        <is>
          <t>Piezas de recambio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Indicador</t>
        </is>
      </c>
      <c r="B1" s="1" t="inlineStr">
        <is>
          <t>Valor</t>
        </is>
      </c>
      <c r="C1" s="1" t="inlineStr">
        <is>
          <t>Qué mide</t>
        </is>
      </c>
    </row>
    <row r="2">
      <c r="A2" t="inlineStr">
        <is>
          <t>Clientes registrados</t>
        </is>
      </c>
      <c r="B2">
        <f>COUNTA(Clientes!A2:A200)</f>
        <v/>
      </c>
      <c r="C2" t="inlineStr">
        <is>
          <t>Filas con ID en la hoja Clientes</t>
        </is>
      </c>
    </row>
    <row r="3">
      <c r="A3" t="inlineStr">
        <is>
          <t>Clientes activos</t>
        </is>
      </c>
      <c r="B3">
        <f>COUNTIF(Clientes!G2:G200,"Cliente")</f>
        <v/>
      </c>
      <c r="C3" t="inlineStr">
        <is>
          <t>Estado Cliente</t>
        </is>
      </c>
    </row>
    <row r="4">
      <c r="A4" t="inlineStr">
        <is>
          <t>Prospectos</t>
        </is>
      </c>
      <c r="B4">
        <f>COUNTIF(Clientes!G2:G200,"Prospecto")</f>
        <v/>
      </c>
      <c r="C4" t="inlineStr">
        <is>
          <t>Estado Prospecto</t>
        </is>
      </c>
    </row>
    <row r="5">
      <c r="A5" t="inlineStr">
        <is>
          <t>Inactivos</t>
        </is>
      </c>
      <c r="B5">
        <f>COUNTIF(Clientes!G2:G200,"Inactivo")</f>
        <v/>
      </c>
      <c r="C5" t="inlineStr">
        <is>
          <t>Estado Inactivo</t>
        </is>
      </c>
    </row>
    <row r="6">
      <c r="A6" t="inlineStr">
        <is>
          <t>Ventas totales (€)</t>
        </is>
      </c>
      <c r="B6">
        <f>SUM(Pedidos!C2:C200)</f>
        <v/>
      </c>
      <c r="C6" t="inlineStr">
        <is>
          <t>Suma de todos los pedidos</t>
        </is>
      </c>
    </row>
    <row r="7">
      <c r="A7" t="inlineStr">
        <is>
          <t>Pedidos registrados</t>
        </is>
      </c>
      <c r="B7">
        <f>COUNTA(Pedidos!B2:B200)</f>
        <v/>
      </c>
      <c r="C7" t="inlineStr">
        <is>
          <t>Número de filas en Pedidos</t>
        </is>
      </c>
    </row>
    <row r="8">
      <c r="A8" t="inlineStr">
        <is>
          <t>Ticket medio (€)</t>
        </is>
      </c>
      <c r="B8">
        <f>IF(B7=0,0,B6/B7)</f>
        <v/>
      </c>
      <c r="C8" t="inlineStr">
        <is>
          <t>Ventas totales entre pedidos</t>
        </is>
      </c>
    </row>
    <row r="9">
      <c r="A9" t="inlineStr">
        <is>
          <t>Mejor cliente</t>
        </is>
      </c>
      <c r="B9">
        <f>INDEX(Clientes!B2:B200,MATCH(MAX(Clientes!J2:J200),Clientes!J2:J200,0))</f>
        <v/>
      </c>
      <c r="C9" t="inlineStr">
        <is>
          <t>Cliente con más ventas acumuladas</t>
        </is>
      </c>
    </row>
    <row r="10">
      <c r="A10" t="inlineStr">
        <is>
          <t>Clientes sin pedidos</t>
        </is>
      </c>
      <c r="B10">
        <f>COUNTIF(Clientes!I2:I200,0)</f>
        <v/>
      </c>
      <c r="C10" t="inlineStr">
        <is>
          <t>Clientes con 0 pedidos registrados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2026-10-27T10:36:24Z</dcterms:created>
  <dcterms:modified xsi:type="dcterms:W3CDTF">2026-10-27T10:36:24Z</dcterms:modified>
</cp:coreProperties>
</file>