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justes" sheetId="1" state="visible" r:id="rId1"/>
    <sheet name="Semana" sheetId="2" state="visible" r:id="rId2"/>
    <sheet name="Resumen" sheetId="3" state="visible" r:id="rId3"/>
    <sheet name="Carga por dí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Parámetro</t>
        </is>
      </c>
      <c r="B1" s="1" t="inlineStr">
        <is>
          <t>Valor</t>
        </is>
      </c>
    </row>
    <row r="2">
      <c r="A2" t="inlineStr">
        <is>
          <t>Día del lunes de inicio</t>
        </is>
      </c>
      <c r="B2" t="n">
        <v>2</v>
      </c>
    </row>
    <row r="3">
      <c r="A3" t="inlineStr">
        <is>
          <t>Mes del lunes de inicio (1-12)</t>
        </is>
      </c>
      <c r="B3" t="n">
        <v>11</v>
      </c>
    </row>
    <row r="4">
      <c r="A4" t="inlineStr">
        <is>
          <t>Año del lunes de inicio</t>
        </is>
      </c>
      <c r="B4" t="n">
        <v>2026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Día</t>
        </is>
      </c>
      <c r="B1" s="1" t="inlineStr">
        <is>
          <t>Nº del mes</t>
        </is>
      </c>
      <c r="C1" s="1" t="inlineStr">
        <is>
          <t>Mes</t>
        </is>
      </c>
      <c r="D1" s="1" t="inlineStr">
        <is>
          <t>Tarea</t>
        </is>
      </c>
      <c r="E1" s="1" t="inlineStr">
        <is>
          <t>Prioridad</t>
        </is>
      </c>
      <c r="F1" s="1" t="inlineStr">
        <is>
          <t>Horas estimadas</t>
        </is>
      </c>
      <c r="G1" s="1" t="inlineStr">
        <is>
          <t>Estado</t>
        </is>
      </c>
      <c r="H1" s="1" t="inlineStr">
        <is>
          <t>Notas</t>
        </is>
      </c>
    </row>
    <row r="2">
      <c r="A2" t="inlineStr">
        <is>
          <t>Lunes</t>
        </is>
      </c>
      <c r="B2">
        <f>DAY(DATE(Ajustes!$B$4,Ajustes!$B$3,Ajustes!$B$2)+0)</f>
        <v/>
      </c>
      <c r="C2">
        <f>MONTH(DATE(Ajustes!$B$4,Ajustes!$B$3,Ajustes!$B$2)+0)</f>
        <v/>
      </c>
      <c r="D2" t="inlineStr">
        <is>
          <t>Preparar informe mensual de ventas</t>
        </is>
      </c>
      <c r="E2" t="inlineStr">
        <is>
          <t>Alta</t>
        </is>
      </c>
      <c r="F2" t="n">
        <v>3</v>
      </c>
      <c r="G2" t="inlineStr">
        <is>
          <t>Hecha</t>
        </is>
      </c>
      <c r="H2" t="inlineStr">
        <is>
          <t>Enviar antes de las 14:00</t>
        </is>
      </c>
    </row>
    <row r="3">
      <c r="A3" t="inlineStr">
        <is>
          <t>Lunes</t>
        </is>
      </c>
      <c r="B3">
        <f>DAY(DATE(Ajustes!$B$4,Ajustes!$B$3,Ajustes!$B$2)+0)</f>
        <v/>
      </c>
      <c r="C3">
        <f>MONTH(DATE(Ajustes!$B$4,Ajustes!$B$3,Ajustes!$B$2)+0)</f>
        <v/>
      </c>
      <c r="D3" t="inlineStr">
        <is>
          <t>Responder correos pendientes</t>
        </is>
      </c>
      <c r="E3" t="inlineStr">
        <is>
          <t>Media</t>
        </is>
      </c>
      <c r="F3" t="n">
        <v>1</v>
      </c>
      <c r="G3" t="inlineStr">
        <is>
          <t>Hecha</t>
        </is>
      </c>
      <c r="H3" t="inlineStr"/>
    </row>
    <row r="4">
      <c r="A4" t="inlineStr">
        <is>
          <t>Martes</t>
        </is>
      </c>
      <c r="B4">
        <f>DAY(DATE(Ajustes!$B$4,Ajustes!$B$3,Ajustes!$B$2)+1)</f>
        <v/>
      </c>
      <c r="C4">
        <f>MONTH(DATE(Ajustes!$B$4,Ajustes!$B$3,Ajustes!$B$2)+1)</f>
        <v/>
      </c>
      <c r="D4" t="inlineStr">
        <is>
          <t>Reunión con el equipo de proyecto</t>
        </is>
      </c>
      <c r="E4" t="inlineStr">
        <is>
          <t>Alta</t>
        </is>
      </c>
      <c r="F4" t="n">
        <v>2</v>
      </c>
      <c r="G4" t="inlineStr">
        <is>
          <t>Hecha</t>
        </is>
      </c>
      <c r="H4" t="inlineStr">
        <is>
          <t>Llevar el cronograma</t>
        </is>
      </c>
    </row>
    <row r="5">
      <c r="A5" t="inlineStr">
        <is>
          <t>Martes</t>
        </is>
      </c>
      <c r="B5">
        <f>DAY(DATE(Ajustes!$B$4,Ajustes!$B$3,Ajustes!$B$2)+1)</f>
        <v/>
      </c>
      <c r="C5">
        <f>MONTH(DATE(Ajustes!$B$4,Ajustes!$B$3,Ajustes!$B$2)+1)</f>
        <v/>
      </c>
      <c r="D5" t="inlineStr">
        <is>
          <t>Revisar facturas de proveedores</t>
        </is>
      </c>
      <c r="E5" t="inlineStr">
        <is>
          <t>Media</t>
        </is>
      </c>
      <c r="F5" t="n">
        <v>1.5</v>
      </c>
      <c r="G5" t="inlineStr">
        <is>
          <t>Pendiente</t>
        </is>
      </c>
      <c r="H5" t="inlineStr"/>
    </row>
    <row r="6">
      <c r="A6" t="inlineStr">
        <is>
          <t>Miércoles</t>
        </is>
      </c>
      <c r="B6">
        <f>DAY(DATE(Ajustes!$B$4,Ajustes!$B$3,Ajustes!$B$2)+2)</f>
        <v/>
      </c>
      <c r="C6">
        <f>MONTH(DATE(Ajustes!$B$4,Ajustes!$B$3,Ajustes!$B$2)+2)</f>
        <v/>
      </c>
      <c r="D6" t="inlineStr">
        <is>
          <t>Redactar propuesta para cliente nuevo</t>
        </is>
      </c>
      <c r="E6" t="inlineStr">
        <is>
          <t>Alta</t>
        </is>
      </c>
      <c r="F6" t="n">
        <v>4</v>
      </c>
      <c r="G6" t="inlineStr">
        <is>
          <t>Pendiente</t>
        </is>
      </c>
      <c r="H6" t="inlineStr">
        <is>
          <t>Pedir datos al cliente</t>
        </is>
      </c>
    </row>
    <row r="7">
      <c r="A7" t="inlineStr">
        <is>
          <t>Miércoles</t>
        </is>
      </c>
      <c r="B7">
        <f>DAY(DATE(Ajustes!$B$4,Ajustes!$B$3,Ajustes!$B$2)+2)</f>
        <v/>
      </c>
      <c r="C7">
        <f>MONTH(DATE(Ajustes!$B$4,Ajustes!$B$3,Ajustes!$B$2)+2)</f>
        <v/>
      </c>
      <c r="D7" t="inlineStr">
        <is>
          <t>Cita con el dentista</t>
        </is>
      </c>
      <c r="E7" t="inlineStr">
        <is>
          <t>Baja</t>
        </is>
      </c>
      <c r="F7" t="n">
        <v>1</v>
      </c>
      <c r="G7" t="inlineStr">
        <is>
          <t>Pendiente</t>
        </is>
      </c>
      <c r="H7" t="inlineStr">
        <is>
          <t>17:30</t>
        </is>
      </c>
    </row>
    <row r="8">
      <c r="A8" t="inlineStr">
        <is>
          <t>Jueves</t>
        </is>
      </c>
      <c r="B8">
        <f>DAY(DATE(Ajustes!$B$4,Ajustes!$B$3,Ajustes!$B$2)+3)</f>
        <v/>
      </c>
      <c r="C8">
        <f>MONTH(DATE(Ajustes!$B$4,Ajustes!$B$3,Ajustes!$B$2)+3)</f>
        <v/>
      </c>
      <c r="D8" t="inlineStr">
        <is>
          <t>Actualizar el presupuesto del trimestre</t>
        </is>
      </c>
      <c r="E8" t="inlineStr">
        <is>
          <t>Alta</t>
        </is>
      </c>
      <c r="F8" t="n">
        <v>2.5</v>
      </c>
      <c r="G8" t="inlineStr">
        <is>
          <t>Pendiente</t>
        </is>
      </c>
      <c r="H8" t="inlineStr"/>
    </row>
    <row r="9">
      <c r="A9" t="inlineStr">
        <is>
          <t>Jueves</t>
        </is>
      </c>
      <c r="B9">
        <f>DAY(DATE(Ajustes!$B$4,Ajustes!$B$3,Ajustes!$B$2)+3)</f>
        <v/>
      </c>
      <c r="C9">
        <f>MONTH(DATE(Ajustes!$B$4,Ajustes!$B$3,Ajustes!$B$2)+3)</f>
        <v/>
      </c>
      <c r="D9" t="inlineStr">
        <is>
          <t>Llamar a la gestoría</t>
        </is>
      </c>
      <c r="E9" t="inlineStr">
        <is>
          <t>Media</t>
        </is>
      </c>
      <c r="F9" t="n">
        <v>0.5</v>
      </c>
      <c r="G9" t="inlineStr">
        <is>
          <t>Pendiente</t>
        </is>
      </c>
      <c r="H9" t="inlineStr"/>
    </row>
    <row r="10">
      <c r="A10" t="inlineStr">
        <is>
          <t>Viernes</t>
        </is>
      </c>
      <c r="B10">
        <f>DAY(DATE(Ajustes!$B$4,Ajustes!$B$3,Ajustes!$B$2)+4)</f>
        <v/>
      </c>
      <c r="C10">
        <f>MONTH(DATE(Ajustes!$B$4,Ajustes!$B$3,Ajustes!$B$2)+4)</f>
        <v/>
      </c>
      <c r="D10" t="inlineStr">
        <is>
          <t>Cerrar tareas de la semana y enviar resumen</t>
        </is>
      </c>
      <c r="E10" t="inlineStr">
        <is>
          <t>Alta</t>
        </is>
      </c>
      <c r="F10" t="n">
        <v>1.5</v>
      </c>
      <c r="G10" t="inlineStr">
        <is>
          <t>Pendiente</t>
        </is>
      </c>
      <c r="H10" t="inlineStr"/>
    </row>
    <row r="11">
      <c r="A11" t="inlineStr">
        <is>
          <t>Viernes</t>
        </is>
      </c>
      <c r="B11">
        <f>DAY(DATE(Ajustes!$B$4,Ajustes!$B$3,Ajustes!$B$2)+4)</f>
        <v/>
      </c>
      <c r="C11">
        <f>MONTH(DATE(Ajustes!$B$4,Ajustes!$B$3,Ajustes!$B$2)+4)</f>
        <v/>
      </c>
      <c r="D11" t="inlineStr">
        <is>
          <t>Ordenar el escritorio y los archivos</t>
        </is>
      </c>
      <c r="E11" t="inlineStr">
        <is>
          <t>Baja</t>
        </is>
      </c>
      <c r="F11" t="n">
        <v>1</v>
      </c>
      <c r="G11" t="inlineStr">
        <is>
          <t>Pendiente</t>
        </is>
      </c>
      <c r="H11" t="inlineStr"/>
    </row>
    <row r="12">
      <c r="A12" t="inlineStr">
        <is>
          <t>Sábado</t>
        </is>
      </c>
      <c r="B12">
        <f>DAY(DATE(Ajustes!$B$4,Ajustes!$B$3,Ajustes!$B$2)+5)</f>
        <v/>
      </c>
      <c r="C12">
        <f>MONTH(DATE(Ajustes!$B$4,Ajustes!$B$3,Ajustes!$B$2)+5)</f>
        <v/>
      </c>
      <c r="D12" t="inlineStr">
        <is>
          <t>Compra semanal</t>
        </is>
      </c>
      <c r="E12" t="inlineStr">
        <is>
          <t>Media</t>
        </is>
      </c>
      <c r="F12" t="n">
        <v>2</v>
      </c>
      <c r="G12" t="inlineStr">
        <is>
          <t>Pendiente</t>
        </is>
      </c>
      <c r="H12" t="inlineStr"/>
    </row>
    <row r="13">
      <c r="A13" t="inlineStr">
        <is>
          <t>Sábado</t>
        </is>
      </c>
      <c r="B13">
        <f>DAY(DATE(Ajustes!$B$4,Ajustes!$B$3,Ajustes!$B$2)+5)</f>
        <v/>
      </c>
      <c r="C13">
        <f>MONTH(DATE(Ajustes!$B$4,Ajustes!$B$3,Ajustes!$B$2)+5)</f>
        <v/>
      </c>
      <c r="D13" t="inlineStr">
        <is>
          <t>Entrenamiento</t>
        </is>
      </c>
      <c r="E13" t="inlineStr">
        <is>
          <t>Baja</t>
        </is>
      </c>
      <c r="F13" t="n">
        <v>1.5</v>
      </c>
      <c r="G13" t="inlineStr">
        <is>
          <t>Pendiente</t>
        </is>
      </c>
      <c r="H13" t="inlineStr"/>
    </row>
    <row r="14">
      <c r="A14" t="inlineStr">
        <is>
          <t>Domingo</t>
        </is>
      </c>
      <c r="B14">
        <f>DAY(DATE(Ajustes!$B$4,Ajustes!$B$3,Ajustes!$B$2)+6)</f>
        <v/>
      </c>
      <c r="C14">
        <f>MONTH(DATE(Ajustes!$B$4,Ajustes!$B$3,Ajustes!$B$2)+6)</f>
        <v/>
      </c>
      <c r="D14" t="inlineStr">
        <is>
          <t>Planificar la semana siguiente</t>
        </is>
      </c>
      <c r="E14" t="inlineStr">
        <is>
          <t>Media</t>
        </is>
      </c>
      <c r="F14" t="n">
        <v>1</v>
      </c>
      <c r="G14" t="inlineStr">
        <is>
          <t>Pendiente</t>
        </is>
      </c>
      <c r="H14" t="inlineStr"/>
    </row>
    <row r="15">
      <c r="A15" t="inlineStr">
        <is>
          <t>Domingo</t>
        </is>
      </c>
      <c r="B15">
        <f>DAY(DATE(Ajustes!$B$4,Ajustes!$B$3,Ajustes!$B$2)+6)</f>
        <v/>
      </c>
      <c r="C15">
        <f>MONTH(DATE(Ajustes!$B$4,Ajustes!$B$3,Ajustes!$B$2)+6)</f>
        <v/>
      </c>
      <c r="D15" t="inlineStr">
        <is>
          <t>Comida familiar</t>
        </is>
      </c>
      <c r="E15" t="inlineStr">
        <is>
          <t>Baja</t>
        </is>
      </c>
      <c r="F15" t="n">
        <v>3</v>
      </c>
      <c r="G15" t="inlineStr">
        <is>
          <t>Pendiente</t>
        </is>
      </c>
      <c r="H1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Indicador</t>
        </is>
      </c>
      <c r="B1" s="1" t="inlineStr">
        <is>
          <t>Valor</t>
        </is>
      </c>
    </row>
    <row r="2">
      <c r="A2" t="inlineStr">
        <is>
          <t>Total de tareas</t>
        </is>
      </c>
      <c r="B2">
        <f>COUNTA(Semana!D2:D15)</f>
        <v/>
      </c>
    </row>
    <row r="3">
      <c r="A3" t="inlineStr">
        <is>
          <t>Tareas hechas</t>
        </is>
      </c>
      <c r="B3">
        <f>COUNTIF(Semana!G2:G15,"Hecha")</f>
        <v/>
      </c>
    </row>
    <row r="4">
      <c r="A4" t="inlineStr">
        <is>
          <t>Tareas pendientes</t>
        </is>
      </c>
      <c r="B4">
        <f>COUNTIF(Semana!G2:G15,"Pendiente")</f>
        <v/>
      </c>
    </row>
    <row r="5">
      <c r="A5" t="inlineStr">
        <is>
          <t>% completado</t>
        </is>
      </c>
      <c r="B5">
        <f>IF(B2=0,0,ROUND(B3/B2*100,0))</f>
        <v/>
      </c>
    </row>
    <row r="6">
      <c r="A6" t="inlineStr">
        <is>
          <t>Horas estimadas totales</t>
        </is>
      </c>
      <c r="B6">
        <f>SUM(Semana!F2:F15)</f>
        <v/>
      </c>
    </row>
    <row r="7">
      <c r="A7" t="inlineStr">
        <is>
          <t>Horas pendientes</t>
        </is>
      </c>
      <c r="B7">
        <f>SUMIF(Semana!G2:G15,"Pendiente",Semana!F2:F15)</f>
        <v/>
      </c>
    </row>
    <row r="8">
      <c r="A8" t="inlineStr">
        <is>
          <t>Tareas de prioridad Alta pendientes</t>
        </is>
      </c>
      <c r="B8">
        <f>COUNTIFS(Semana!E2:E15,"Alta",Semana!G2:G15,"Pendiente")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  <col width="17" customWidth="1" min="4" max="4"/>
  </cols>
  <sheetData>
    <row r="1">
      <c r="A1" s="1" t="inlineStr">
        <is>
          <t>Día</t>
        </is>
      </c>
      <c r="B1" s="1" t="inlineStr">
        <is>
          <t>Tareas</t>
        </is>
      </c>
      <c r="C1" s="1" t="inlineStr">
        <is>
          <t>Horas estimadas</t>
        </is>
      </c>
      <c r="D1" s="1" t="inlineStr">
        <is>
          <t>Tareas hechas</t>
        </is>
      </c>
    </row>
    <row r="2">
      <c r="A2" t="inlineStr">
        <is>
          <t>Lunes</t>
        </is>
      </c>
      <c r="B2">
        <f>COUNTIF(Semana!$A$2:$A$15,A2)</f>
        <v/>
      </c>
      <c r="C2">
        <f>SUMIF(Semana!$A$2:$A$15,A2,Semana!$F$2:$F$15)</f>
        <v/>
      </c>
      <c r="D2">
        <f>COUNTIFS(Semana!$A$2:$A$15,A2,Semana!$G$2:$G$15,"Hecha")</f>
        <v/>
      </c>
    </row>
    <row r="3">
      <c r="A3" t="inlineStr">
        <is>
          <t>Martes</t>
        </is>
      </c>
      <c r="B3">
        <f>COUNTIF(Semana!$A$2:$A$15,A3)</f>
        <v/>
      </c>
      <c r="C3">
        <f>SUMIF(Semana!$A$2:$A$15,A3,Semana!$F$2:$F$15)</f>
        <v/>
      </c>
      <c r="D3">
        <f>COUNTIFS(Semana!$A$2:$A$15,A3,Semana!$G$2:$G$15,"Hecha")</f>
        <v/>
      </c>
    </row>
    <row r="4">
      <c r="A4" t="inlineStr">
        <is>
          <t>Miércoles</t>
        </is>
      </c>
      <c r="B4">
        <f>COUNTIF(Semana!$A$2:$A$15,A4)</f>
        <v/>
      </c>
      <c r="C4">
        <f>SUMIF(Semana!$A$2:$A$15,A4,Semana!$F$2:$F$15)</f>
        <v/>
      </c>
      <c r="D4">
        <f>COUNTIFS(Semana!$A$2:$A$15,A4,Semana!$G$2:$G$15,"Hecha")</f>
        <v/>
      </c>
    </row>
    <row r="5">
      <c r="A5" t="inlineStr">
        <is>
          <t>Jueves</t>
        </is>
      </c>
      <c r="B5">
        <f>COUNTIF(Semana!$A$2:$A$15,A5)</f>
        <v/>
      </c>
      <c r="C5">
        <f>SUMIF(Semana!$A$2:$A$15,A5,Semana!$F$2:$F$15)</f>
        <v/>
      </c>
      <c r="D5">
        <f>COUNTIFS(Semana!$A$2:$A$15,A5,Semana!$G$2:$G$15,"Hecha")</f>
        <v/>
      </c>
    </row>
    <row r="6">
      <c r="A6" t="inlineStr">
        <is>
          <t>Viernes</t>
        </is>
      </c>
      <c r="B6">
        <f>COUNTIF(Semana!$A$2:$A$15,A6)</f>
        <v/>
      </c>
      <c r="C6">
        <f>SUMIF(Semana!$A$2:$A$15,A6,Semana!$F$2:$F$15)</f>
        <v/>
      </c>
      <c r="D6">
        <f>COUNTIFS(Semana!$A$2:$A$15,A6,Semana!$G$2:$G$15,"Hecha")</f>
        <v/>
      </c>
    </row>
    <row r="7">
      <c r="A7" t="inlineStr">
        <is>
          <t>Sábado</t>
        </is>
      </c>
      <c r="B7">
        <f>COUNTIF(Semana!$A$2:$A$15,A7)</f>
        <v/>
      </c>
      <c r="C7">
        <f>SUMIF(Semana!$A$2:$A$15,A7,Semana!$F$2:$F$15)</f>
        <v/>
      </c>
      <c r="D7">
        <f>COUNTIFS(Semana!$A$2:$A$15,A7,Semana!$G$2:$G$15,"Hecha")</f>
        <v/>
      </c>
    </row>
    <row r="8">
      <c r="A8" t="inlineStr">
        <is>
          <t>Domingo</t>
        </is>
      </c>
      <c r="B8">
        <f>COUNTIF(Semana!$A$2:$A$15,A8)</f>
        <v/>
      </c>
      <c r="C8">
        <f>SUMIF(Semana!$A$2:$A$15,A8,Semana!$F$2:$F$15)</f>
        <v/>
      </c>
      <c r="D8">
        <f>COUNTIFS(Semana!$A$2:$A$15,A8,Semana!$G$2:$G$15,"Hecha")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2026-10-28T11:22:41Z</dcterms:created>
  <dcterms:modified xsi:type="dcterms:W3CDTF">2026-10-28T11:22:41Z</dcterms:modified>
</cp:coreProperties>
</file>